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GFI-2025\"/>
    </mc:Choice>
  </mc:AlternateContent>
  <xr:revisionPtr revIDLastSave="0" documentId="13_ncr:1_{93891399-7295-4078-83BF-40EAF96ABBB0}"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E335" i="9" s="1"/>
  <c r="G335" i="9"/>
  <c r="F335" i="9"/>
  <c r="B335" i="9"/>
  <c r="F334" i="9"/>
  <c r="H333" i="9"/>
  <c r="E333" i="9" s="1"/>
  <c r="G333" i="9"/>
  <c r="F333" i="9"/>
  <c r="H332" i="9"/>
  <c r="G332" i="9"/>
  <c r="F332" i="9"/>
  <c r="E332" i="9"/>
  <c r="B332" i="9" s="1"/>
  <c r="H331" i="9"/>
  <c r="E331" i="9" s="1"/>
  <c r="G331" i="9"/>
  <c r="F331" i="9"/>
  <c r="H330" i="9"/>
  <c r="G330" i="9"/>
  <c r="F330" i="9"/>
  <c r="E330" i="9"/>
  <c r="B330" i="9" s="1"/>
  <c r="H329" i="9"/>
  <c r="E329" i="9" s="1"/>
  <c r="G329" i="9"/>
  <c r="F329" i="9"/>
  <c r="H328" i="9"/>
  <c r="G328" i="9"/>
  <c r="F328" i="9"/>
  <c r="E328" i="9"/>
  <c r="B328" i="9" s="1"/>
  <c r="H327" i="9"/>
  <c r="G327" i="9"/>
  <c r="F327" i="9"/>
  <c r="H326" i="9"/>
  <c r="E326" i="9" s="1"/>
  <c r="B326" i="9" s="1"/>
  <c r="G326" i="9"/>
  <c r="F326" i="9"/>
  <c r="H325" i="9"/>
  <c r="E325" i="9" s="1"/>
  <c r="G325" i="9"/>
  <c r="F325" i="9"/>
  <c r="H324" i="9"/>
  <c r="G324" i="9"/>
  <c r="F324" i="9"/>
  <c r="E324" i="9"/>
  <c r="B324" i="9" s="1"/>
  <c r="H323" i="9"/>
  <c r="E323" i="9" s="1"/>
  <c r="G323" i="9"/>
  <c r="F323" i="9"/>
  <c r="H322" i="9"/>
  <c r="E322" i="9" s="1"/>
  <c r="B322" i="9" s="1"/>
  <c r="G322" i="9"/>
  <c r="F322" i="9"/>
  <c r="H321" i="9"/>
  <c r="E321" i="9" s="1"/>
  <c r="G321" i="9"/>
  <c r="F321" i="9"/>
  <c r="H320" i="9"/>
  <c r="G320" i="9"/>
  <c r="F320" i="9"/>
  <c r="E320" i="9"/>
  <c r="B320" i="9" s="1"/>
  <c r="H319" i="9"/>
  <c r="E319" i="9" s="1"/>
  <c r="G319" i="9"/>
  <c r="F319" i="9"/>
  <c r="H318" i="9"/>
  <c r="G318" i="9"/>
  <c r="F318" i="9"/>
  <c r="E318" i="9"/>
  <c r="B318" i="9" s="1"/>
  <c r="H317" i="9"/>
  <c r="E317" i="9" s="1"/>
  <c r="G317" i="9"/>
  <c r="F317" i="9"/>
  <c r="F316" i="9"/>
  <c r="F315" i="9"/>
  <c r="F314" i="9"/>
  <c r="H313" i="9"/>
  <c r="E313" i="9" s="1"/>
  <c r="G313" i="9"/>
  <c r="F313" i="9"/>
  <c r="B313" i="9"/>
  <c r="H312" i="9"/>
  <c r="E312" i="9" s="1"/>
  <c r="B312" i="9" s="1"/>
  <c r="G312" i="9"/>
  <c r="F312" i="9"/>
  <c r="H311" i="9"/>
  <c r="E311" i="9" s="1"/>
  <c r="B311" i="9" s="1"/>
  <c r="G311" i="9"/>
  <c r="F311" i="9"/>
  <c r="F310" i="9"/>
  <c r="F309" i="9"/>
  <c r="F308" i="9"/>
  <c r="H307" i="9"/>
  <c r="G307" i="9"/>
  <c r="F307" i="9"/>
  <c r="E307" i="9"/>
  <c r="B307" i="9" s="1"/>
  <c r="F306" i="9"/>
  <c r="H305" i="9"/>
  <c r="E305" i="9" s="1"/>
  <c r="G305" i="9"/>
  <c r="F305" i="9"/>
  <c r="H304" i="9"/>
  <c r="G304" i="9"/>
  <c r="F304" i="9"/>
  <c r="E304" i="9"/>
  <c r="B304" i="9" s="1"/>
  <c r="H303" i="9"/>
  <c r="E303" i="9" s="1"/>
  <c r="G303" i="9"/>
  <c r="F303" i="9"/>
  <c r="F302" i="9"/>
  <c r="F301" i="9"/>
  <c r="F300" i="9"/>
  <c r="F299" i="9"/>
  <c r="F297" i="9"/>
  <c r="L296" i="9"/>
  <c r="F296" i="9" s="1"/>
  <c r="H296" i="9"/>
  <c r="E296" i="9"/>
  <c r="B296" i="9" s="1"/>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E37" i="9" s="1"/>
  <c r="B37" i="9" s="1"/>
  <c r="G37" i="9"/>
  <c r="F37" i="9"/>
  <c r="H36" i="9"/>
  <c r="E36" i="9" s="1"/>
  <c r="B36" i="9" s="1"/>
  <c r="G36" i="9"/>
  <c r="F36" i="9"/>
  <c r="H35" i="9"/>
  <c r="G35" i="9"/>
  <c r="F35" i="9"/>
  <c r="E35" i="9"/>
  <c r="B35" i="9" s="1"/>
  <c r="H34" i="9"/>
  <c r="E34" i="9" s="1"/>
  <c r="G34" i="9"/>
  <c r="F34" i="9"/>
  <c r="B34" i="9"/>
  <c r="H33" i="9"/>
  <c r="G33" i="9"/>
  <c r="F33" i="9"/>
  <c r="E33" i="9"/>
  <c r="B33" i="9" s="1"/>
  <c r="H32" i="9"/>
  <c r="E32" i="9" s="1"/>
  <c r="G32" i="9"/>
  <c r="F32" i="9"/>
  <c r="B32" i="9"/>
  <c r="H31" i="9"/>
  <c r="E31" i="9" s="1"/>
  <c r="B31" i="9" s="1"/>
  <c r="G31" i="9"/>
  <c r="F31" i="9"/>
  <c r="H30" i="9"/>
  <c r="E30" i="9" s="1"/>
  <c r="G30" i="9"/>
  <c r="F30" i="9"/>
  <c r="B30" i="9"/>
  <c r="H29" i="9"/>
  <c r="G29" i="9"/>
  <c r="F29" i="9"/>
  <c r="E29" i="9"/>
  <c r="B29" i="9" s="1"/>
  <c r="H28" i="9"/>
  <c r="E28" i="9" s="1"/>
  <c r="G28" i="9"/>
  <c r="F28" i="9"/>
  <c r="B28" i="9"/>
  <c r="H27" i="9"/>
  <c r="G27" i="9"/>
  <c r="F27" i="9"/>
  <c r="E27" i="9"/>
  <c r="B27" i="9" s="1"/>
  <c r="H26" i="9"/>
  <c r="E26" i="9" s="1"/>
  <c r="G26" i="9"/>
  <c r="F26" i="9"/>
  <c r="B26" i="9"/>
  <c r="H25" i="9"/>
  <c r="G25" i="9"/>
  <c r="F25" i="9"/>
  <c r="E25" i="9"/>
  <c r="B25" i="9" s="1"/>
  <c r="F24" i="9"/>
  <c r="F4" i="9"/>
  <c r="O3" i="9"/>
  <c r="G296" i="9" s="1"/>
  <c r="I3" i="9"/>
  <c r="H3" i="9"/>
  <c r="G3" i="9"/>
  <c r="D104" i="8"/>
  <c r="D97" i="8"/>
  <c r="D92" i="8"/>
  <c r="D87" i="8"/>
  <c r="D82" i="8"/>
  <c r="D77" i="8"/>
  <c r="D72" i="8"/>
  <c r="D67" i="8"/>
  <c r="D62" i="8"/>
  <c r="D57" i="8"/>
  <c r="D52" i="8"/>
  <c r="D51" i="8" s="1"/>
  <c r="D46" i="8"/>
  <c r="D37" i="8"/>
  <c r="D27" i="8"/>
  <c r="D25" i="8" s="1"/>
  <c r="D18" i="8"/>
  <c r="D8" i="8"/>
  <c r="D6" i="8"/>
  <c r="E44" i="7"/>
  <c r="D44" i="7"/>
  <c r="E39" i="7"/>
  <c r="D39" i="7"/>
  <c r="E38" i="7"/>
  <c r="D38" i="7"/>
  <c r="E30" i="7"/>
  <c r="D30" i="7"/>
  <c r="E23" i="7"/>
  <c r="D23" i="7"/>
  <c r="E22" i="7"/>
  <c r="D22" i="7"/>
  <c r="E14" i="7"/>
  <c r="D14" i="7"/>
  <c r="E7" i="7"/>
  <c r="D1540" i="1" s="1"/>
  <c r="H1540" i="1" s="1"/>
  <c r="D7" i="7"/>
  <c r="E6" i="7"/>
  <c r="D1539" i="1" s="1"/>
  <c r="H1539" i="1" s="1"/>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H1278" i="1" s="1"/>
  <c r="D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E536" i="4"/>
  <c r="E535" i="4" s="1"/>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G180" i="9"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F431" i="4" s="1"/>
  <c r="E428" i="4"/>
  <c r="D428" i="4"/>
  <c r="E427" i="4"/>
  <c r="E648" i="4" s="1"/>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D361" i="4" s="1"/>
  <c r="F361" i="4" s="1"/>
  <c r="E361" i="4"/>
  <c r="E360"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E417"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E15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D140" i="4" s="1"/>
  <c r="F140" i="4" s="1"/>
  <c r="E140" i="4"/>
  <c r="F139" i="4"/>
  <c r="F138" i="4"/>
  <c r="F137" i="4"/>
  <c r="F136" i="4"/>
  <c r="E135" i="4"/>
  <c r="D135" i="4"/>
  <c r="G220" i="9" s="1"/>
  <c r="E220" i="9" s="1"/>
  <c r="B220" i="9" s="1"/>
  <c r="E134" i="4"/>
  <c r="D134" i="4"/>
  <c r="F134" i="4" s="1"/>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E6" i="4" s="1"/>
  <c r="D8" i="4"/>
  <c r="D7" i="4"/>
  <c r="D6" i="4" s="1"/>
  <c r="I41" i="3"/>
  <c r="G41" i="3"/>
  <c r="B41"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H28" i="3"/>
  <c r="G28" i="3"/>
  <c r="B28" i="3"/>
  <c r="I27" i="3"/>
  <c r="H27" i="3"/>
  <c r="G27" i="3"/>
  <c r="B27" i="3"/>
  <c r="H25" i="3"/>
  <c r="G25" i="3"/>
  <c r="B25" i="3"/>
  <c r="G24" i="3"/>
  <c r="B24" i="3"/>
  <c r="G23" i="3"/>
  <c r="B23" i="3"/>
  <c r="I22"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H1682" i="1"/>
  <c r="C1682" i="1"/>
  <c r="G1682" i="1" s="1"/>
  <c r="G1681" i="1"/>
  <c r="C1681" i="1"/>
  <c r="H1681" i="1" s="1"/>
  <c r="H1680" i="1"/>
  <c r="C1680" i="1"/>
  <c r="G1680" i="1" s="1"/>
  <c r="G1679" i="1"/>
  <c r="C1679" i="1"/>
  <c r="H1679" i="1" s="1"/>
  <c r="H1678" i="1"/>
  <c r="C1678" i="1"/>
  <c r="G1678" i="1" s="1"/>
  <c r="G1677" i="1"/>
  <c r="C1677" i="1"/>
  <c r="H1677" i="1" s="1"/>
  <c r="H1676" i="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G1605" i="1"/>
  <c r="C1605" i="1"/>
  <c r="H1605" i="1" s="1"/>
  <c r="H1604" i="1"/>
  <c r="C1604" i="1"/>
  <c r="G1604" i="1" s="1"/>
  <c r="G1603" i="1"/>
  <c r="C1603" i="1"/>
  <c r="H1603" i="1" s="1"/>
  <c r="H1602" i="1"/>
  <c r="C1602" i="1"/>
  <c r="G1602" i="1" s="1"/>
  <c r="G1601" i="1"/>
  <c r="C1601" i="1"/>
  <c r="H1601" i="1" s="1"/>
  <c r="H1600" i="1"/>
  <c r="C1600" i="1"/>
  <c r="G1600" i="1" s="1"/>
  <c r="G1599" i="1"/>
  <c r="C1599" i="1"/>
  <c r="H1599" i="1" s="1"/>
  <c r="H1598" i="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H1588" i="1"/>
  <c r="C1588" i="1"/>
  <c r="G1588" i="1" s="1"/>
  <c r="G1587" i="1"/>
  <c r="C1587" i="1"/>
  <c r="H1587" i="1" s="1"/>
  <c r="H1586" i="1"/>
  <c r="C1586" i="1"/>
  <c r="G1586" i="1" s="1"/>
  <c r="G1585" i="1"/>
  <c r="C1585" i="1"/>
  <c r="H1585" i="1" s="1"/>
  <c r="H1584" i="1"/>
  <c r="C1584" i="1"/>
  <c r="G1584" i="1" s="1"/>
  <c r="G1583" i="1"/>
  <c r="C1583" i="1"/>
  <c r="H1583"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D1546" i="1"/>
  <c r="J1546" i="1" s="1"/>
  <c r="C1546" i="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C1540" i="1"/>
  <c r="C1539" i="1"/>
  <c r="C1538" i="1"/>
  <c r="D1537"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H1510" i="1"/>
  <c r="D1510" i="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D1470" i="1"/>
  <c r="C1470" i="1"/>
  <c r="G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D1305" i="1"/>
  <c r="H1305" i="1" s="1"/>
  <c r="C1305" i="1"/>
  <c r="D1304" i="1"/>
  <c r="H1304" i="1" s="1"/>
  <c r="C1304" i="1"/>
  <c r="H1303" i="1"/>
  <c r="D1303" i="1"/>
  <c r="C1303" i="1"/>
  <c r="G1303" i="1" s="1"/>
  <c r="D1302" i="1"/>
  <c r="H1302" i="1" s="1"/>
  <c r="C1302" i="1"/>
  <c r="H1301" i="1"/>
  <c r="D1301" i="1"/>
  <c r="C1301" i="1"/>
  <c r="G1301" i="1" s="1"/>
  <c r="D1300" i="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D1292" i="1"/>
  <c r="H1292" i="1" s="1"/>
  <c r="C1292" i="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C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H1179" i="1"/>
  <c r="D1179" i="1"/>
  <c r="C1179" i="1"/>
  <c r="G1179" i="1" s="1"/>
  <c r="D1178" i="1"/>
  <c r="H1178" i="1" s="1"/>
  <c r="C1178" i="1"/>
  <c r="H1177" i="1"/>
  <c r="D1177" i="1"/>
  <c r="C1177" i="1"/>
  <c r="G1177" i="1" s="1"/>
  <c r="D1176" i="1"/>
  <c r="H1176" i="1" s="1"/>
  <c r="C1176" i="1"/>
  <c r="H1175" i="1"/>
  <c r="D1175" i="1"/>
  <c r="C1175" i="1"/>
  <c r="G1175" i="1" s="1"/>
  <c r="D1174" i="1"/>
  <c r="C1174" i="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H1152"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C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C702" i="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H645" i="1" s="1"/>
  <c r="C645" i="1"/>
  <c r="G645" i="1" s="1"/>
  <c r="D642" i="1"/>
  <c r="H642" i="1" s="1"/>
  <c r="C642" i="1"/>
  <c r="G642" i="1" s="1"/>
  <c r="D641" i="1"/>
  <c r="H641" i="1" s="1"/>
  <c r="C641" i="1"/>
  <c r="G641" i="1" s="1"/>
  <c r="D636" i="1"/>
  <c r="H636" i="1" s="1"/>
  <c r="C636" i="1"/>
  <c r="G636" i="1" s="1"/>
  <c r="D635" i="1"/>
  <c r="H635" i="1" s="1"/>
  <c r="C635" i="1"/>
  <c r="G635" i="1" s="1"/>
  <c r="D633" i="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D529"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D423" i="1"/>
  <c r="H423" i="1" s="1"/>
  <c r="C423" i="1"/>
  <c r="D422" i="1"/>
  <c r="H422" i="1" s="1"/>
  <c r="C422" i="1"/>
  <c r="G422" i="1" s="1"/>
  <c r="D421" i="1"/>
  <c r="H421" i="1" s="1"/>
  <c r="C421" i="1"/>
  <c r="G421" i="1" s="1"/>
  <c r="D416" i="1"/>
  <c r="H416" i="1" s="1"/>
  <c r="C416" i="1"/>
  <c r="G416" i="1" s="1"/>
  <c r="D415" i="1"/>
  <c r="H415" i="1" s="1"/>
  <c r="C415" i="1"/>
  <c r="G415" i="1" s="1"/>
  <c r="D414" i="1"/>
  <c r="H414" i="1" s="1"/>
  <c r="C414" i="1"/>
  <c r="G414" i="1" s="1"/>
  <c r="D412"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D354" i="1"/>
  <c r="H354" i="1" s="1"/>
  <c r="C354" i="1"/>
  <c r="G354" i="1" s="1"/>
  <c r="D353" i="1"/>
  <c r="H353" i="1" s="1"/>
  <c r="C353" i="1"/>
  <c r="G353" i="1" s="1"/>
  <c r="D352" i="1"/>
  <c r="H352" i="1" s="1"/>
  <c r="C352" i="1"/>
  <c r="G352" i="1" s="1"/>
  <c r="D351" i="1"/>
  <c r="H351" i="1" s="1"/>
  <c r="C351" i="1"/>
  <c r="G351" i="1" s="1"/>
  <c r="D350" i="1"/>
  <c r="H350" i="1" s="1"/>
  <c r="C350" i="1"/>
  <c r="G350" i="1" s="1"/>
  <c r="D349" i="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G302" i="1" s="1"/>
  <c r="D301" i="1"/>
  <c r="H301" i="1" s="1"/>
  <c r="C301" i="1"/>
  <c r="D300" i="1"/>
  <c r="H300" i="1" s="1"/>
  <c r="C300" i="1"/>
  <c r="D299" i="1"/>
  <c r="H299" i="1" s="1"/>
  <c r="C299" i="1"/>
  <c r="G299" i="1" s="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H160" i="1"/>
  <c r="D160" i="1"/>
  <c r="C160" i="1"/>
  <c r="G160" i="1" s="1"/>
  <c r="D159" i="1"/>
  <c r="H159" i="1" s="1"/>
  <c r="C159" i="1"/>
  <c r="G159" i="1" s="1"/>
  <c r="D158" i="1"/>
  <c r="H158" i="1" s="1"/>
  <c r="C158" i="1"/>
  <c r="G158" i="1" s="1"/>
  <c r="D157" i="1"/>
  <c r="H157" i="1" s="1"/>
  <c r="C157" i="1"/>
  <c r="G157" i="1" s="1"/>
  <c r="D156" i="1"/>
  <c r="H156" i="1" s="1"/>
  <c r="C156" i="1"/>
  <c r="G156" i="1" s="1"/>
  <c r="H155" i="1"/>
  <c r="D155" i="1"/>
  <c r="C155" i="1"/>
  <c r="G155" i="1" s="1"/>
  <c r="D154" i="1"/>
  <c r="H154" i="1" s="1"/>
  <c r="C154" i="1"/>
  <c r="G154" i="1" s="1"/>
  <c r="D153" i="1"/>
  <c r="H153" i="1" s="1"/>
  <c r="C153" i="1"/>
  <c r="G153" i="1" s="1"/>
  <c r="D152" i="1"/>
  <c r="H152" i="1" s="1"/>
  <c r="C152" i="1"/>
  <c r="G152" i="1" s="1"/>
  <c r="H151" i="1"/>
  <c r="D151" i="1"/>
  <c r="C151" i="1"/>
  <c r="G151" i="1" s="1"/>
  <c r="D150" i="1"/>
  <c r="H150" i="1" s="1"/>
  <c r="C150" i="1"/>
  <c r="G150" i="1" s="1"/>
  <c r="D149" i="1"/>
  <c r="H149" i="1" s="1"/>
  <c r="C149" i="1"/>
  <c r="G149" i="1" s="1"/>
  <c r="D148"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H136" i="1"/>
  <c r="D136" i="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H120" i="1"/>
  <c r="D120" i="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H92" i="1"/>
  <c r="D92" i="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H85" i="1"/>
  <c r="D85" i="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H56" i="1"/>
  <c r="D56" i="1"/>
  <c r="C56" i="1"/>
  <c r="G56" i="1" s="1"/>
  <c r="D55" i="1"/>
  <c r="H55" i="1" s="1"/>
  <c r="C55" i="1"/>
  <c r="G55" i="1" s="1"/>
  <c r="D54" i="1"/>
  <c r="H54" i="1" s="1"/>
  <c r="C54" i="1"/>
  <c r="G54" i="1" s="1"/>
  <c r="D53" i="1"/>
  <c r="H53" i="1" s="1"/>
  <c r="C53" i="1"/>
  <c r="G53" i="1" s="1"/>
  <c r="D52" i="1"/>
  <c r="H52" i="1" s="1"/>
  <c r="C52" i="1"/>
  <c r="G52" i="1" s="1"/>
  <c r="D51" i="1"/>
  <c r="H51" i="1" s="1"/>
  <c r="C51" i="1"/>
  <c r="G51" i="1" s="1"/>
  <c r="H50" i="1"/>
  <c r="D50" i="1"/>
  <c r="C50" i="1"/>
  <c r="G50" i="1" s="1"/>
  <c r="D49" i="1"/>
  <c r="H49" i="1" s="1"/>
  <c r="C49" i="1"/>
  <c r="G49" i="1" s="1"/>
  <c r="D48" i="1"/>
  <c r="H48" i="1" s="1"/>
  <c r="C48" i="1"/>
  <c r="G48" i="1" s="1"/>
  <c r="H47" i="1"/>
  <c r="D47" i="1"/>
  <c r="C47" i="1"/>
  <c r="G47" i="1" s="1"/>
  <c r="D46" i="1"/>
  <c r="H46" i="1" s="1"/>
  <c r="C46" i="1"/>
  <c r="G46" i="1" s="1"/>
  <c r="D45" i="1"/>
  <c r="H45" i="1" s="1"/>
  <c r="C45" i="1"/>
  <c r="G45" i="1" s="1"/>
  <c r="H44" i="1"/>
  <c r="D44" i="1"/>
  <c r="C44" i="1"/>
  <c r="G44" i="1" s="1"/>
  <c r="D43" i="1"/>
  <c r="H43" i="1" s="1"/>
  <c r="C43" i="1"/>
  <c r="G43" i="1" s="1"/>
  <c r="D42" i="1"/>
  <c r="H42" i="1" s="1"/>
  <c r="C42" i="1"/>
  <c r="G42" i="1" s="1"/>
  <c r="H41" i="1"/>
  <c r="D41" i="1"/>
  <c r="C41" i="1"/>
  <c r="G41" i="1" s="1"/>
  <c r="D40" i="1"/>
  <c r="H40" i="1" s="1"/>
  <c r="C40" i="1"/>
  <c r="G40" i="1" s="1"/>
  <c r="D39" i="1"/>
  <c r="H39" i="1" s="1"/>
  <c r="C39" i="1"/>
  <c r="G39" i="1" s="1"/>
  <c r="D38" i="1"/>
  <c r="H38" i="1" s="1"/>
  <c r="C38" i="1"/>
  <c r="G38" i="1" s="1"/>
  <c r="D37" i="1"/>
  <c r="H37" i="1" s="1"/>
  <c r="C37" i="1"/>
  <c r="G37" i="1" s="1"/>
  <c r="H36" i="1"/>
  <c r="D36" i="1"/>
  <c r="C36" i="1"/>
  <c r="G36" i="1" s="1"/>
  <c r="D35" i="1"/>
  <c r="H35" i="1" s="1"/>
  <c r="C35" i="1"/>
  <c r="G35" i="1" s="1"/>
  <c r="D34" i="1"/>
  <c r="H34" i="1" s="1"/>
  <c r="C34" i="1"/>
  <c r="G34" i="1" s="1"/>
  <c r="H33" i="1"/>
  <c r="D33" i="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H7" i="1"/>
  <c r="D7" i="1"/>
  <c r="C7" i="1"/>
  <c r="G7" i="1" s="1"/>
  <c r="D6" i="1"/>
  <c r="H6" i="1" s="1"/>
  <c r="C6" i="1"/>
  <c r="G6" i="1" s="1"/>
  <c r="D5" i="1"/>
  <c r="H5" i="1" s="1"/>
  <c r="C5" i="1"/>
  <c r="G5" i="1" s="1"/>
  <c r="D4" i="1"/>
  <c r="H4" i="1" s="1"/>
  <c r="C4" i="1"/>
  <c r="G4" i="1" s="1"/>
  <c r="D3" i="1"/>
  <c r="H3" i="1" s="1"/>
  <c r="C3" i="1"/>
  <c r="G3" i="1" s="1"/>
  <c r="D2" i="1"/>
  <c r="H2" i="1" s="1"/>
  <c r="C2" i="1"/>
  <c r="G1546" i="1" l="1"/>
  <c r="H1546" i="1"/>
  <c r="G1539" i="1"/>
  <c r="D1538" i="1"/>
  <c r="H1538" i="1" s="1"/>
  <c r="G346" i="9"/>
  <c r="E346" i="9" s="1"/>
  <c r="B346" i="9" s="1"/>
  <c r="G1305" i="1"/>
  <c r="G1278" i="1"/>
  <c r="G1292" i="1"/>
  <c r="F274" i="5"/>
  <c r="G1152" i="1"/>
  <c r="F147" i="5"/>
  <c r="G301" i="1"/>
  <c r="G300" i="1"/>
  <c r="G423" i="1"/>
  <c r="F428" i="4"/>
  <c r="E327" i="9"/>
  <c r="G2" i="1"/>
  <c r="G702" i="1"/>
  <c r="H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1174" i="1"/>
  <c r="H1174" i="1"/>
  <c r="G1176" i="1"/>
  <c r="G1178"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281" i="1"/>
  <c r="G1283" i="1"/>
  <c r="G1285" i="1"/>
  <c r="G1287" i="1"/>
  <c r="G1289" i="1"/>
  <c r="G1291" i="1"/>
  <c r="G1293" i="1"/>
  <c r="G1295" i="1"/>
  <c r="G1297" i="1"/>
  <c r="G1299"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H1470"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H1401"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F6" i="4"/>
  <c r="H17" i="3"/>
  <c r="E422" i="4"/>
  <c r="I17" i="3"/>
  <c r="E299" i="4"/>
  <c r="I18" i="3"/>
  <c r="F7" i="4"/>
  <c r="G212" i="9"/>
  <c r="E212" i="9" s="1"/>
  <c r="B212" i="9" s="1"/>
  <c r="G208" i="9"/>
  <c r="E208" i="9" s="1"/>
  <c r="B208" i="9" s="1"/>
  <c r="F17" i="4"/>
  <c r="F83" i="4"/>
  <c r="F107" i="4"/>
  <c r="F135" i="4"/>
  <c r="F141" i="4"/>
  <c r="G24" i="9"/>
  <c r="E24" i="9" s="1"/>
  <c r="H24" i="9"/>
  <c r="F153" i="4"/>
  <c r="D273" i="4"/>
  <c r="D308" i="4"/>
  <c r="D354" i="4"/>
  <c r="F362" i="4"/>
  <c r="D373" i="4"/>
  <c r="F374" i="4"/>
  <c r="F647" i="4"/>
  <c r="F426" i="4"/>
  <c r="G1547" i="1"/>
  <c r="G224" i="9"/>
  <c r="E224" i="9" s="1"/>
  <c r="B224" i="9" s="1"/>
  <c r="G216" i="9"/>
  <c r="E216" i="9" s="1"/>
  <c r="B216" i="9" s="1"/>
  <c r="F8" i="4"/>
  <c r="E418" i="4"/>
  <c r="D413" i="1" s="1"/>
  <c r="E640" i="4"/>
  <c r="D634" i="1" s="1"/>
  <c r="E251" i="5"/>
  <c r="D45" i="8"/>
  <c r="F427" i="4"/>
  <c r="D466" i="4"/>
  <c r="D522" i="4"/>
  <c r="D536" i="4"/>
  <c r="D584" i="4"/>
  <c r="D7" i="5"/>
  <c r="E88" i="5"/>
  <c r="D1093" i="1" s="1"/>
  <c r="H1093" i="1" s="1"/>
  <c r="E314" i="9"/>
  <c r="B314" i="9" s="1"/>
  <c r="F89" i="5"/>
  <c r="D119" i="5"/>
  <c r="D135" i="5"/>
  <c r="H316" i="9"/>
  <c r="H315" i="9"/>
  <c r="E177" i="5"/>
  <c r="D178" i="5"/>
  <c r="D296" i="5"/>
  <c r="F90" i="6"/>
  <c r="F130" i="6"/>
  <c r="E345" i="9"/>
  <c r="I10" i="3" s="1"/>
  <c r="G343" i="9"/>
  <c r="E343" i="9" s="1"/>
  <c r="D44" i="8"/>
  <c r="H19" i="9"/>
  <c r="E19" i="9" s="1"/>
  <c r="B19" i="9" s="1"/>
  <c r="F473" i="4"/>
  <c r="G222" i="9"/>
  <c r="E222" i="9" s="1"/>
  <c r="B222" i="9" s="1"/>
  <c r="G218" i="9"/>
  <c r="E218" i="9" s="1"/>
  <c r="B218" i="9" s="1"/>
  <c r="G214" i="9"/>
  <c r="E214" i="9" s="1"/>
  <c r="B214" i="9" s="1"/>
  <c r="G210" i="9"/>
  <c r="E210" i="9" s="1"/>
  <c r="B210" i="9" s="1"/>
  <c r="F529" i="4"/>
  <c r="F537" i="4"/>
  <c r="F607" i="4"/>
  <c r="G315" i="9"/>
  <c r="G316" i="9"/>
  <c r="F150" i="5"/>
  <c r="F197" i="5"/>
  <c r="E338" i="9"/>
  <c r="B338" i="9" s="1"/>
  <c r="F203" i="5"/>
  <c r="E339" i="9"/>
  <c r="B339" i="9" s="1"/>
  <c r="F219" i="5"/>
  <c r="F5" i="6"/>
  <c r="D141" i="6"/>
  <c r="B303" i="9"/>
  <c r="B317" i="9"/>
  <c r="B321" i="9"/>
  <c r="B325" i="9"/>
  <c r="B329" i="9"/>
  <c r="B33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F228" i="9" s="1"/>
  <c r="B228" i="9" s="1"/>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27" i="9"/>
  <c r="B331" i="9"/>
  <c r="B283" i="9"/>
  <c r="B285" i="9"/>
  <c r="B287" i="9"/>
  <c r="B289" i="9"/>
  <c r="B291" i="9"/>
  <c r="I1546" i="1" l="1"/>
  <c r="E315" i="9"/>
  <c r="B315" i="9" s="1"/>
  <c r="E316" i="9"/>
  <c r="B316" i="9" s="1"/>
  <c r="E309" i="9"/>
  <c r="B309" i="9" s="1"/>
  <c r="F141" i="6"/>
  <c r="H31" i="3"/>
  <c r="C1537" i="1"/>
  <c r="G348" i="9"/>
  <c r="E348" i="9" s="1"/>
  <c r="B343" i="9"/>
  <c r="G336" i="9"/>
  <c r="E336" i="9" s="1"/>
  <c r="B336" i="9" s="1"/>
  <c r="D177" i="5"/>
  <c r="F178" i="5"/>
  <c r="C1182" i="1"/>
  <c r="F135" i="5"/>
  <c r="C1140" i="1"/>
  <c r="F7" i="5"/>
  <c r="H22" i="3"/>
  <c r="C1012" i="1"/>
  <c r="D535" i="4"/>
  <c r="F536" i="4"/>
  <c r="C530" i="1"/>
  <c r="F466" i="4"/>
  <c r="C460" i="1"/>
  <c r="I25" i="3"/>
  <c r="D1255" i="1"/>
  <c r="E69" i="5"/>
  <c r="F308" i="4"/>
  <c r="C303" i="1"/>
  <c r="B24" i="9"/>
  <c r="E301" i="4"/>
  <c r="D297" i="1" s="1"/>
  <c r="E423" i="4"/>
  <c r="D295" i="1"/>
  <c r="E300" i="4"/>
  <c r="D296" i="1" s="1"/>
  <c r="D422" i="4"/>
  <c r="B207" i="9"/>
  <c r="K1481" i="9"/>
  <c r="G344" i="9"/>
  <c r="E344" i="9" s="1"/>
  <c r="B344" i="9" s="1"/>
  <c r="C1621" i="1"/>
  <c r="I39" i="3"/>
  <c r="F296" i="5"/>
  <c r="C1300" i="1"/>
  <c r="E176" i="5"/>
  <c r="D1180" i="1" s="1"/>
  <c r="I24" i="3"/>
  <c r="D1181" i="1"/>
  <c r="F119" i="5"/>
  <c r="C1124" i="1"/>
  <c r="D69" i="5"/>
  <c r="F584" i="4"/>
  <c r="C578" i="1"/>
  <c r="F522" i="4"/>
  <c r="C516" i="1"/>
  <c r="D430" i="4"/>
  <c r="I40" i="3"/>
  <c r="C1622" i="1"/>
  <c r="F251" i="5"/>
  <c r="F373" i="4"/>
  <c r="D360" i="4"/>
  <c r="C368" i="1"/>
  <c r="F354" i="4"/>
  <c r="C349" i="1"/>
  <c r="D152" i="4"/>
  <c r="F273" i="4"/>
  <c r="C269" i="1"/>
  <c r="E643" i="4"/>
  <c r="E424" i="4"/>
  <c r="D419" i="1" s="1"/>
  <c r="D417" i="1"/>
  <c r="I1581" i="1"/>
  <c r="I1579" i="1"/>
  <c r="I1562" i="1"/>
  <c r="I1560" i="1"/>
  <c r="I1558" i="1"/>
  <c r="I1553" i="1"/>
  <c r="I1551" i="1"/>
  <c r="I1549" i="1"/>
  <c r="I1575" i="1"/>
  <c r="I1573" i="1"/>
  <c r="I1570" i="1"/>
  <c r="I1568" i="1"/>
  <c r="I1566" i="1"/>
  <c r="I1564" i="1"/>
  <c r="G1093" i="1"/>
  <c r="G269" i="1" l="1"/>
  <c r="H269" i="1"/>
  <c r="F152" i="4"/>
  <c r="H18" i="3"/>
  <c r="D299" i="4"/>
  <c r="C148" i="1"/>
  <c r="D418" i="4"/>
  <c r="F360" i="4"/>
  <c r="C355" i="1"/>
  <c r="G516" i="1"/>
  <c r="H516" i="1"/>
  <c r="G578" i="1"/>
  <c r="H578" i="1"/>
  <c r="F69" i="5"/>
  <c r="H23" i="3"/>
  <c r="C1074" i="1"/>
  <c r="G1300" i="1"/>
  <c r="H1300" i="1"/>
  <c r="D643" i="4"/>
  <c r="F422" i="4"/>
  <c r="C417" i="1"/>
  <c r="I23" i="3"/>
  <c r="D1074" i="1"/>
  <c r="E6" i="5"/>
  <c r="G1012" i="1"/>
  <c r="H1012" i="1"/>
  <c r="G1140" i="1"/>
  <c r="H1140" i="1"/>
  <c r="G1182" i="1"/>
  <c r="H1182" i="1"/>
  <c r="F177" i="5"/>
  <c r="D176" i="5"/>
  <c r="H24" i="3"/>
  <c r="C1181" i="1"/>
  <c r="E342" i="9"/>
  <c r="B348" i="9"/>
  <c r="E347" i="9"/>
  <c r="D637" i="1"/>
  <c r="G349" i="1"/>
  <c r="H349" i="1"/>
  <c r="G368" i="1"/>
  <c r="H368" i="1"/>
  <c r="G1622" i="1"/>
  <c r="H1622" i="1"/>
  <c r="D639" i="4"/>
  <c r="F430" i="4"/>
  <c r="C424" i="1"/>
  <c r="G1124" i="1"/>
  <c r="H1124" i="1"/>
  <c r="H1621" i="1"/>
  <c r="G1621" i="1"/>
  <c r="H11" i="3"/>
  <c r="E644" i="4"/>
  <c r="E425" i="4"/>
  <c r="D420" i="1" s="1"/>
  <c r="D418" i="1"/>
  <c r="H20" i="9"/>
  <c r="G303" i="1"/>
  <c r="H303" i="1"/>
  <c r="D417" i="4"/>
  <c r="H1255" i="1"/>
  <c r="G1255" i="1"/>
  <c r="G460" i="1"/>
  <c r="H460" i="1"/>
  <c r="G530" i="1"/>
  <c r="H530" i="1"/>
  <c r="F535" i="4"/>
  <c r="D640" i="4"/>
  <c r="C529" i="1"/>
  <c r="D6" i="5"/>
  <c r="G1537" i="1"/>
  <c r="H1537" i="1"/>
  <c r="H9" i="3"/>
  <c r="G529" i="1" l="1"/>
  <c r="H529" i="1"/>
  <c r="G306" i="9"/>
  <c r="E306" i="9" s="1"/>
  <c r="B306" i="9" s="1"/>
  <c r="G299" i="9"/>
  <c r="F6" i="5"/>
  <c r="C1011" i="1"/>
  <c r="F640" i="4"/>
  <c r="C634" i="1"/>
  <c r="F417" i="4"/>
  <c r="C412" i="1"/>
  <c r="E646" i="4"/>
  <c r="D638" i="1"/>
  <c r="G424" i="1"/>
  <c r="H424" i="1"/>
  <c r="F639" i="4"/>
  <c r="C633" i="1"/>
  <c r="E645" i="4"/>
  <c r="G1181" i="1"/>
  <c r="H1181" i="1"/>
  <c r="F176" i="5"/>
  <c r="C1180" i="1"/>
  <c r="H299" i="9"/>
  <c r="D1011" i="1"/>
  <c r="F643" i="4"/>
  <c r="C637" i="1"/>
  <c r="G355" i="1"/>
  <c r="H355" i="1"/>
  <c r="F418" i="4"/>
  <c r="C413" i="1"/>
  <c r="G148" i="1"/>
  <c r="H148" i="1"/>
  <c r="K3" i="9"/>
  <c r="I9" i="3"/>
  <c r="N3" i="9"/>
  <c r="I11" i="3"/>
  <c r="G417" i="1"/>
  <c r="H417" i="1"/>
  <c r="G1074" i="1"/>
  <c r="H1074" i="1"/>
  <c r="D423" i="4"/>
  <c r="D301" i="4"/>
  <c r="F299" i="4"/>
  <c r="C295" i="1"/>
  <c r="D300" i="4"/>
  <c r="G1180" i="1" l="1"/>
  <c r="H1180" i="1"/>
  <c r="E649" i="4"/>
  <c r="D639" i="1"/>
  <c r="F300" i="4"/>
  <c r="C296" i="1"/>
  <c r="D644" i="4"/>
  <c r="D425" i="4"/>
  <c r="F423" i="4"/>
  <c r="C418" i="1"/>
  <c r="G20" i="9"/>
  <c r="E20" i="9" s="1"/>
  <c r="B20" i="9" s="1"/>
  <c r="D424" i="4"/>
  <c r="G413" i="1"/>
  <c r="H413" i="1"/>
  <c r="G637" i="1"/>
  <c r="H637" i="1"/>
  <c r="G633" i="1"/>
  <c r="H633" i="1"/>
  <c r="G412" i="1"/>
  <c r="H412" i="1"/>
  <c r="G634" i="1"/>
  <c r="H634" i="1"/>
  <c r="H8" i="3"/>
  <c r="G1011" i="1"/>
  <c r="H1011" i="1"/>
  <c r="E299" i="9"/>
  <c r="G295" i="1"/>
  <c r="H295" i="1"/>
  <c r="F301" i="4"/>
  <c r="C297" i="1"/>
  <c r="E650" i="4"/>
  <c r="D640" i="1"/>
  <c r="M3" i="9" l="1"/>
  <c r="D646" i="4"/>
  <c r="F644" i="4"/>
  <c r="C638" i="1"/>
  <c r="D645" i="4"/>
  <c r="G296" i="1"/>
  <c r="H296" i="1"/>
  <c r="I20" i="3"/>
  <c r="D644" i="1"/>
  <c r="G297" i="1"/>
  <c r="H297" i="1"/>
  <c r="B299" i="9"/>
  <c r="F424" i="4"/>
  <c r="C419" i="1"/>
  <c r="G418" i="1"/>
  <c r="H418" i="1"/>
  <c r="F425" i="4"/>
  <c r="C420" i="1"/>
  <c r="I19" i="3"/>
  <c r="D643" i="1"/>
  <c r="G419" i="1" l="1"/>
  <c r="H419" i="1"/>
  <c r="D649" i="4"/>
  <c r="F645" i="4"/>
  <c r="C639" i="1"/>
  <c r="G420" i="1"/>
  <c r="H420" i="1"/>
  <c r="G638" i="1"/>
  <c r="H638" i="1"/>
  <c r="D650" i="4"/>
  <c r="F646" i="4"/>
  <c r="C640" i="1"/>
  <c r="H334" i="9"/>
  <c r="G334" i="9"/>
  <c r="E334" i="9" l="1"/>
  <c r="G640" i="1"/>
  <c r="H640" i="1"/>
  <c r="F650" i="4"/>
  <c r="H20" i="3"/>
  <c r="C644" i="1"/>
  <c r="G639" i="1"/>
  <c r="H639" i="1"/>
  <c r="F649" i="4"/>
  <c r="H19" i="3"/>
  <c r="C643" i="1"/>
  <c r="G297" i="9"/>
  <c r="E297" i="9" s="1"/>
  <c r="B297" i="9" s="1"/>
  <c r="G644" i="1" l="1"/>
  <c r="H644" i="1"/>
  <c r="H7" i="3"/>
  <c r="G643" i="1"/>
  <c r="H643" i="1"/>
  <c r="B334" i="9"/>
  <c r="E298" i="9"/>
  <c r="I8" i="3" s="1"/>
  <c r="J3" i="9" l="1"/>
  <c r="G295" i="9" l="1"/>
  <c r="H295" i="9"/>
  <c r="G18" i="9"/>
  <c r="L293" i="9"/>
  <c r="F293" i="9" s="1"/>
  <c r="H18" i="9"/>
  <c r="H21" i="9"/>
  <c r="G17" i="9"/>
  <c r="G16" i="9"/>
  <c r="H15" i="9"/>
  <c r="J6" i="9"/>
  <c r="K9" i="9"/>
  <c r="I11" i="9"/>
  <c r="L15" i="9"/>
  <c r="H17" i="9"/>
  <c r="G21" i="9"/>
  <c r="I5" i="9"/>
  <c r="J8" i="9"/>
  <c r="K11" i="9"/>
  <c r="I13" i="9"/>
  <c r="H16" i="9"/>
  <c r="I6" i="9"/>
  <c r="J7" i="9"/>
  <c r="K8" i="9"/>
  <c r="J11" i="9"/>
  <c r="K12" i="9"/>
  <c r="H22" i="9"/>
  <c r="I17" i="9"/>
  <c r="L16" i="9"/>
  <c r="M15" i="9"/>
  <c r="K5" i="9"/>
  <c r="I7" i="9"/>
  <c r="J10" i="9"/>
  <c r="K13" i="9"/>
  <c r="M16" i="9"/>
  <c r="G22" i="9"/>
  <c r="K7" i="9"/>
  <c r="I9" i="9"/>
  <c r="J12" i="9"/>
  <c r="G15" i="9"/>
  <c r="E15" i="9" s="1"/>
  <c r="J17" i="9"/>
  <c r="J5" i="9"/>
  <c r="K6" i="9"/>
  <c r="I8" i="9"/>
  <c r="E8" i="9" s="1"/>
  <c r="B8" i="9" s="1"/>
  <c r="J9" i="9"/>
  <c r="K10" i="9"/>
  <c r="I12" i="9"/>
  <c r="J13" i="9"/>
  <c r="E12" i="9" l="1"/>
  <c r="B12" i="9" s="1"/>
  <c r="E22" i="9"/>
  <c r="B22" i="9" s="1"/>
  <c r="E21" i="9"/>
  <c r="B21" i="9" s="1"/>
  <c r="E10" i="9"/>
  <c r="B10" i="9" s="1"/>
  <c r="F16" i="9"/>
  <c r="E5" i="9"/>
  <c r="E11" i="9"/>
  <c r="B11" i="9" s="1"/>
  <c r="E16" i="9"/>
  <c r="B293" i="9"/>
  <c r="F23" i="9"/>
  <c r="E9" i="9"/>
  <c r="B9" i="9" s="1"/>
  <c r="E7" i="9"/>
  <c r="B7" i="9" s="1"/>
  <c r="E6" i="9"/>
  <c r="B6" i="9" s="1"/>
  <c r="E13" i="9"/>
  <c r="B13" i="9" s="1"/>
  <c r="F15" i="9"/>
  <c r="F14" i="9" s="1"/>
  <c r="E17" i="9"/>
  <c r="B17" i="9" s="1"/>
  <c r="E18" i="9"/>
  <c r="B18" i="9" s="1"/>
  <c r="E295" i="9"/>
  <c r="B16" i="9" l="1"/>
  <c r="B295" i="9"/>
  <c r="E23" i="9"/>
  <c r="I7" i="3" s="1"/>
  <c r="E14" i="9"/>
  <c r="I13" i="3" s="1"/>
  <c r="F3" i="9"/>
  <c r="B15" i="9"/>
  <c r="B5" i="9"/>
  <c r="E4"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<sst xmlns="http://schemas.openxmlformats.org/spreadsheetml/2006/main" count="4733" uniqueCount="3657">
  <si>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</si>
  <si>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</si>
  <si>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</si>
  <si>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</si>
  <si>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</si>
  <si>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</si>
  <si>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</si>
  <si>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</si>
  <si>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</si>
  <si>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</si>
  <si>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</si>
  <si>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</si>
  <si>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</si>
  <si>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</si>
  <si>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</si>
  <si>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</si>
  <si>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</si>
  <si>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</si>
  <si>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</si>
  <si>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</si>
  <si>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</si>
  <si>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</si>
  <si>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</si>
  <si>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</si>
  <si>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</si>
  <si>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</si>
  <si>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</si>
  <si>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</si>
  <si>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</si>
  <si>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</si>
  <si>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</si>
  <si>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DRUŠTVENO POTICANU STANOGRADNJU GRADA KOPRIVNICE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</si>
  <si>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</si>
  <si>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</si>
  <si>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</si>
  <si>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</si>
  <si>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</si>
  <si>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</si>
  <si>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</si>
  <si>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</si>
  <si>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</si>
  <si>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</si>
  <si>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</si>
  <si>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</si>
  <si>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</si>
  <si>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</si>
  <si>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</si>
  <si>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</si>
  <si>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</si>
  <si>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</si>
  <si>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</si>
  <si>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</si>
  <si>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</si>
  <si>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</si>
  <si>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</si>
  <si>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</si>
  <si>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</si>
  <si>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</si>
  <si>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</si>
  <si>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49624 - AGENCIJA ZA DRUŠTVENO POTICANU STANOGRADNJU GRADA KOPRIVNICE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</si>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</sst>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48724.130000000005</v>
      </c>
      <c r="D2" s="7">
        <f>'PR-RAS'!E6</f>
        <v>34784.160000000003</v>
      </c>
      <c r="E2" s="7">
        <v>0</v>
      </c>
      <c r="F2" s="7">
        <v>0</v>
      </c>
      <c r="G2" s="8">
        <f t="shared" ref="G2:G274" si="0">(B2/1000)*(C2*1+D2*2)</f>
        <v>118.29245000000002</v>
      </c>
      <c r="H2" s="8">
        <f t="shared" ref="H2:H274" si="1">ABS(C2-ROUND(C2,0))+ABS(D2-ROUND(D2,0))</f>
        <v>0.29000000000814907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22550.7</v>
      </c>
      <c r="D78" s="2">
        <f>'PR-RAS'!E82</f>
        <v>14268.390000000001</v>
      </c>
      <c r="E78" s="2">
        <v>0</v>
      </c>
      <c r="F78" s="2">
        <v>0</v>
      </c>
      <c r="G78" s="3">
        <f t="shared" si="0"/>
        <v>3933.73596</v>
      </c>
      <c r="H78" s="3">
        <f t="shared" si="1"/>
        <v>0.69000000000050932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1338.69</v>
      </c>
      <c r="E79" s="2">
        <v>0</v>
      </c>
      <c r="F79" s="2">
        <v>0</v>
      </c>
      <c r="G79" s="3">
        <f t="shared" si="0"/>
        <v>208.83564000000001</v>
      </c>
      <c r="H79" s="3">
        <f t="shared" si="1"/>
        <v>0.30999999999994543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1338.69</v>
      </c>
      <c r="E83" s="2">
        <v>0</v>
      </c>
      <c r="F83" s="2">
        <v>0</v>
      </c>
      <c r="G83" s="3">
        <f t="shared" si="0"/>
        <v>219.54516000000001</v>
      </c>
      <c r="H83" s="3">
        <f t="shared" si="1"/>
        <v>0.30999999999994543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22550.7</v>
      </c>
      <c r="D94" s="2">
        <f>'PR-RAS'!E98</f>
        <v>12929.7</v>
      </c>
      <c r="E94" s="2">
        <v>0</v>
      </c>
      <c r="F94" s="2">
        <v>0</v>
      </c>
      <c r="G94" s="3">
        <f t="shared" si="0"/>
        <v>4502.1393000000007</v>
      </c>
      <c r="H94" s="3">
        <f t="shared" si="1"/>
        <v>0.59999999999854481</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22550.7</v>
      </c>
      <c r="D96" s="2">
        <f>'PR-RAS'!E100</f>
        <v>12929.7</v>
      </c>
      <c r="E96" s="2">
        <v>0</v>
      </c>
      <c r="F96" s="2">
        <v>0</v>
      </c>
      <c r="G96" s="3">
        <f t="shared" si="0"/>
        <v>4598.9595000000008</v>
      </c>
      <c r="H96" s="3">
        <f t="shared" si="1"/>
        <v>0.59999999999854481</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21174.73</v>
      </c>
      <c r="D121" s="2">
        <f>'PR-RAS'!E125</f>
        <v>15427.2</v>
      </c>
      <c r="E121" s="2">
        <v>0</v>
      </c>
      <c r="F121" s="2">
        <v>0</v>
      </c>
      <c r="G121" s="3">
        <f t="shared" si="0"/>
        <v>6243.4956000000002</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21174.73</v>
      </c>
      <c r="D122" s="2">
        <f>'PR-RAS'!E126</f>
        <v>15427.2</v>
      </c>
      <c r="E122" s="2">
        <v>0</v>
      </c>
      <c r="F122" s="2">
        <v>0</v>
      </c>
      <c r="G122" s="3">
        <f t="shared" si="0"/>
        <v>6295.5247300000001</v>
      </c>
      <c r="H122" s="3">
        <f t="shared" si="1"/>
        <v>0.47000000000116415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6856.13</v>
      </c>
      <c r="D123" s="2">
        <f>'PR-RAS'!E127</f>
        <v>0</v>
      </c>
      <c r="E123" s="2">
        <v>0</v>
      </c>
      <c r="F123" s="2">
        <v>0</v>
      </c>
      <c r="G123" s="3">
        <f t="shared" si="0"/>
        <v>836.44785999999999</v>
      </c>
      <c r="H123" s="3">
        <f t="shared" si="1"/>
        <v>0.13000000000010914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14318.6</v>
      </c>
      <c r="D124" s="2">
        <f>'PR-RAS'!E128</f>
        <v>15427.2</v>
      </c>
      <c r="E124" s="2">
        <v>0</v>
      </c>
      <c r="F124" s="2">
        <v>0</v>
      </c>
      <c r="G124" s="3">
        <f t="shared" si="0"/>
        <v>5556.2789999999995</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4720.76</v>
      </c>
      <c r="D130" s="2">
        <f>'PR-RAS'!E134</f>
        <v>4979.8500000000004</v>
      </c>
      <c r="E130" s="2">
        <v>0</v>
      </c>
      <c r="F130" s="2">
        <v>0</v>
      </c>
      <c r="G130" s="3">
        <f t="shared" si="0"/>
        <v>1893.7793400000003</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4720.76</v>
      </c>
      <c r="D131" s="2">
        <f>'PR-RAS'!E135</f>
        <v>4979.8500000000004</v>
      </c>
      <c r="E131" s="2">
        <v>0</v>
      </c>
      <c r="F131" s="2">
        <v>0</v>
      </c>
      <c r="G131" s="3">
        <f t="shared" si="0"/>
        <v>1908.4598000000001</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4720.76</v>
      </c>
      <c r="D132" s="2">
        <f>'PR-RAS'!E136</f>
        <v>4979.8500000000004</v>
      </c>
      <c r="E132" s="2">
        <v>0</v>
      </c>
      <c r="F132" s="2">
        <v>0</v>
      </c>
      <c r="G132" s="3">
        <f t="shared" si="0"/>
        <v>1923.1402600000001</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277.94</v>
      </c>
      <c r="D136" s="2">
        <f>'PR-RAS'!E140</f>
        <v>108.72</v>
      </c>
      <c r="E136" s="2">
        <v>0</v>
      </c>
      <c r="F136" s="2">
        <v>0</v>
      </c>
      <c r="G136" s="3">
        <f t="shared" si="0"/>
        <v>66.876300000000001</v>
      </c>
      <c r="H136" s="3">
        <f t="shared" si="1"/>
        <v>0.34000000000000341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277.94</v>
      </c>
      <c r="D147" s="2">
        <f>'PR-RAS'!E151</f>
        <v>108.72</v>
      </c>
      <c r="E147" s="2">
        <v>0</v>
      </c>
      <c r="F147" s="2">
        <v>0</v>
      </c>
      <c r="G147" s="3">
        <f t="shared" si="0"/>
        <v>72.325479999999999</v>
      </c>
      <c r="H147" s="3">
        <f t="shared" si="1"/>
        <v>0.34000000000000341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72138.990000000005</v>
      </c>
      <c r="D148" s="2">
        <f>'PR-RAS'!E152</f>
        <v>86137.159999999989</v>
      </c>
      <c r="E148" s="2">
        <v>0</v>
      </c>
      <c r="F148" s="2">
        <v>0</v>
      </c>
      <c r="G148" s="3">
        <f t="shared" si="0"/>
        <v>35928.756569999998</v>
      </c>
      <c r="H148" s="3">
        <f t="shared" si="1"/>
        <v>0.16999999998370185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54774.79</v>
      </c>
      <c r="D149" s="2">
        <f>'PR-RAS'!E153</f>
        <v>66553.739999999991</v>
      </c>
      <c r="E149" s="2">
        <v>0</v>
      </c>
      <c r="F149" s="2">
        <v>0</v>
      </c>
      <c r="G149" s="3">
        <f t="shared" si="0"/>
        <v>27806.575959999998</v>
      </c>
      <c r="H149" s="3">
        <f t="shared" si="1"/>
        <v>0.47000000000844011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43398.07</v>
      </c>
      <c r="D150" s="2">
        <f>'PR-RAS'!E154</f>
        <v>54804.02</v>
      </c>
      <c r="E150" s="2">
        <v>0</v>
      </c>
      <c r="F150" s="2">
        <v>0</v>
      </c>
      <c r="G150" s="3">
        <f t="shared" si="0"/>
        <v>22797.910389999997</v>
      </c>
      <c r="H150" s="3">
        <f t="shared" si="1"/>
        <v>8.999999999650754E-2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43398.07</v>
      </c>
      <c r="D151" s="2">
        <f>'PR-RAS'!E155</f>
        <v>54804.02</v>
      </c>
      <c r="E151" s="2">
        <v>0</v>
      </c>
      <c r="F151" s="2">
        <v>0</v>
      </c>
      <c r="G151" s="3">
        <f t="shared" si="0"/>
        <v>22950.916499999996</v>
      </c>
      <c r="H151" s="3">
        <f t="shared" si="1"/>
        <v>8.999999999650754E-2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4216</v>
      </c>
      <c r="D155" s="2">
        <f>'PR-RAS'!E159</f>
        <v>2707</v>
      </c>
      <c r="E155" s="2">
        <v>0</v>
      </c>
      <c r="F155" s="2">
        <v>0</v>
      </c>
      <c r="G155" s="3">
        <f t="shared" si="0"/>
        <v>1483.02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7160.72</v>
      </c>
      <c r="D156" s="2">
        <f>'PR-RAS'!E160</f>
        <v>9042.7199999999993</v>
      </c>
      <c r="E156" s="2">
        <v>0</v>
      </c>
      <c r="F156" s="2">
        <v>0</v>
      </c>
      <c r="G156" s="3">
        <f t="shared" si="0"/>
        <v>3913.1547999999998</v>
      </c>
      <c r="H156" s="3">
        <f t="shared" si="1"/>
        <v>0.56000000000040018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7160.72</v>
      </c>
      <c r="D158" s="2">
        <f>'PR-RAS'!E162</f>
        <v>9042.7199999999993</v>
      </c>
      <c r="E158" s="2">
        <v>0</v>
      </c>
      <c r="F158" s="2">
        <v>0</v>
      </c>
      <c r="G158" s="3">
        <f t="shared" si="0"/>
        <v>3963.6471200000001</v>
      </c>
      <c r="H158" s="3">
        <f t="shared" si="1"/>
        <v>0.56000000000040018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15281.27</v>
      </c>
      <c r="D160" s="2">
        <f>'PR-RAS'!E164</f>
        <v>19536.7</v>
      </c>
      <c r="E160" s="2">
        <v>0</v>
      </c>
      <c r="F160" s="2">
        <v>0</v>
      </c>
      <c r="G160" s="3">
        <f t="shared" si="0"/>
        <v>8642.3925299999992</v>
      </c>
      <c r="H160" s="3">
        <f t="shared" si="1"/>
        <v>0.56999999999970896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1699.12</v>
      </c>
      <c r="D161" s="2">
        <f>'PR-RAS'!E165</f>
        <v>2064.81</v>
      </c>
      <c r="E161" s="2">
        <v>0</v>
      </c>
      <c r="F161" s="2">
        <v>0</v>
      </c>
      <c r="G161" s="3">
        <f t="shared" si="0"/>
        <v>932.59839999999997</v>
      </c>
      <c r="H161" s="3">
        <f t="shared" si="1"/>
        <v>0.30999999999994543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1273.1199999999999</v>
      </c>
      <c r="D163" s="2">
        <f>'PR-RAS'!E167</f>
        <v>1293.56</v>
      </c>
      <c r="E163" s="2">
        <v>0</v>
      </c>
      <c r="F163" s="2">
        <v>0</v>
      </c>
      <c r="G163" s="3">
        <f t="shared" si="0"/>
        <v>625.35888</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426</v>
      </c>
      <c r="D164" s="2">
        <f>'PR-RAS'!E168</f>
        <v>771.25</v>
      </c>
      <c r="E164" s="2">
        <v>0</v>
      </c>
      <c r="F164" s="2">
        <v>0</v>
      </c>
      <c r="G164" s="3">
        <f t="shared" si="0"/>
        <v>320.8655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2982.97</v>
      </c>
      <c r="D166" s="2">
        <f>'PR-RAS'!E170</f>
        <v>2496.62</v>
      </c>
      <c r="E166" s="2">
        <v>0</v>
      </c>
      <c r="F166" s="2">
        <v>0</v>
      </c>
      <c r="G166" s="3">
        <f t="shared" si="0"/>
        <v>1316.07465</v>
      </c>
      <c r="H166" s="3">
        <f t="shared" si="1"/>
        <v>0.41000000000030923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226.62</v>
      </c>
      <c r="D167" s="2">
        <f>'PR-RAS'!E171</f>
        <v>360.62</v>
      </c>
      <c r="E167" s="2">
        <v>0</v>
      </c>
      <c r="F167" s="2">
        <v>0</v>
      </c>
      <c r="G167" s="3">
        <f t="shared" si="0"/>
        <v>157.34476000000001</v>
      </c>
      <c r="H167" s="3">
        <f t="shared" si="1"/>
        <v>0.75999999999999091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1686.25</v>
      </c>
      <c r="D169" s="2">
        <f>'PR-RAS'!E173</f>
        <v>1573</v>
      </c>
      <c r="E169" s="2">
        <v>0</v>
      </c>
      <c r="F169" s="2">
        <v>0</v>
      </c>
      <c r="G169" s="3">
        <f t="shared" si="0"/>
        <v>811.8180000000001</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1070.0999999999999</v>
      </c>
      <c r="D170" s="2">
        <f>'PR-RAS'!E174</f>
        <v>283</v>
      </c>
      <c r="E170" s="2">
        <v>0</v>
      </c>
      <c r="F170" s="2">
        <v>0</v>
      </c>
      <c r="G170" s="3">
        <f t="shared" si="0"/>
        <v>276.5009</v>
      </c>
      <c r="H170" s="3">
        <f t="shared" si="1"/>
        <v>9.9999999999909051E-2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280</v>
      </c>
      <c r="E171" s="2">
        <v>0</v>
      </c>
      <c r="F171" s="2">
        <v>0</v>
      </c>
      <c r="G171" s="3">
        <f t="shared" si="0"/>
        <v>95.2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9519.48</v>
      </c>
      <c r="D174" s="2">
        <f>'PR-RAS'!E178</f>
        <v>9238.27</v>
      </c>
      <c r="E174" s="2">
        <v>0</v>
      </c>
      <c r="F174" s="2">
        <v>0</v>
      </c>
      <c r="G174" s="3">
        <f t="shared" si="0"/>
        <v>4843.3114599999999</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362.79</v>
      </c>
      <c r="D175" s="2">
        <f>'PR-RAS'!E179</f>
        <v>378.09</v>
      </c>
      <c r="E175" s="2">
        <v>0</v>
      </c>
      <c r="F175" s="2">
        <v>0</v>
      </c>
      <c r="G175" s="3">
        <f t="shared" si="0"/>
        <v>194.70077999999998</v>
      </c>
      <c r="H175" s="3">
        <f t="shared" si="1"/>
        <v>0.29999999999995453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v>
      </c>
      <c r="D176" s="2">
        <f>'PR-RAS'!E180</f>
        <v>81.599999999999994</v>
      </c>
      <c r="E176" s="2">
        <v>0</v>
      </c>
      <c r="F176" s="2">
        <v>0</v>
      </c>
      <c r="G176" s="3">
        <f t="shared" si="0"/>
        <v>35.559999999999995</v>
      </c>
      <c r="H176" s="3">
        <f t="shared" si="1"/>
        <v>0.40000000000000568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975.64</v>
      </c>
      <c r="D177" s="2">
        <f>'PR-RAS'!E181</f>
        <v>902.06</v>
      </c>
      <c r="E177" s="2">
        <v>0</v>
      </c>
      <c r="F177" s="2">
        <v>0</v>
      </c>
      <c r="G177" s="3">
        <f t="shared" si="0"/>
        <v>489.23775999999992</v>
      </c>
      <c r="H177" s="3">
        <f t="shared" si="1"/>
        <v>0.41999999999995907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1616.54</v>
      </c>
      <c r="D178" s="2">
        <f>'PR-RAS'!E182</f>
        <v>1743.79</v>
      </c>
      <c r="E178" s="2">
        <v>0</v>
      </c>
      <c r="F178" s="2">
        <v>0</v>
      </c>
      <c r="G178" s="3">
        <f t="shared" si="0"/>
        <v>903.42923999999994</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2685.24</v>
      </c>
      <c r="D179" s="2">
        <f>'PR-RAS'!E183</f>
        <v>2899.74</v>
      </c>
      <c r="E179" s="2">
        <v>0</v>
      </c>
      <c r="F179" s="2">
        <v>0</v>
      </c>
      <c r="G179" s="3">
        <f t="shared" si="0"/>
        <v>1510.2801599999998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445</v>
      </c>
      <c r="E180" s="2">
        <v>0</v>
      </c>
      <c r="F180" s="2">
        <v>0</v>
      </c>
      <c r="G180" s="3">
        <f t="shared" si="0"/>
        <v>159.31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600</v>
      </c>
      <c r="D181" s="2">
        <f>'PR-RAS'!E185</f>
        <v>0</v>
      </c>
      <c r="E181" s="2">
        <v>0</v>
      </c>
      <c r="F181" s="2">
        <v>0</v>
      </c>
      <c r="G181" s="3">
        <f t="shared" si="0"/>
        <v>108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3159.59</v>
      </c>
      <c r="D182" s="2">
        <f>'PR-RAS'!E186</f>
        <v>2708.31</v>
      </c>
      <c r="E182" s="2">
        <v>0</v>
      </c>
      <c r="F182" s="2">
        <v>0</v>
      </c>
      <c r="G182" s="3">
        <f t="shared" si="0"/>
        <v>1552.2940099999998</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79.680000000000007</v>
      </c>
      <c r="D183" s="2">
        <f>'PR-RAS'!E187</f>
        <v>79.680000000000007</v>
      </c>
      <c r="E183" s="2">
        <v>0</v>
      </c>
      <c r="F183" s="2">
        <v>0</v>
      </c>
      <c r="G183" s="3">
        <f t="shared" si="0"/>
        <v>43.505279999999999</v>
      </c>
      <c r="H183" s="3">
        <f t="shared" si="1"/>
        <v>0.63999999999998636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1079.7</v>
      </c>
      <c r="D190" s="2">
        <f>'PR-RAS'!E194</f>
        <v>5737</v>
      </c>
      <c r="E190" s="2">
        <v>0</v>
      </c>
      <c r="F190" s="2">
        <v>0</v>
      </c>
      <c r="G190" s="3">
        <f t="shared" si="0"/>
        <v>2372.6493</v>
      </c>
      <c r="H190" s="3">
        <f t="shared" si="1"/>
        <v>0.29999999999995453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1010.16</v>
      </c>
      <c r="D191" s="2">
        <f>'PR-RAS'!E195</f>
        <v>1041.53</v>
      </c>
      <c r="E191" s="2">
        <v>0</v>
      </c>
      <c r="F191" s="2">
        <v>0</v>
      </c>
      <c r="G191" s="3">
        <f t="shared" si="0"/>
        <v>587.71179999999993</v>
      </c>
      <c r="H191" s="3">
        <f t="shared" si="1"/>
        <v>0.62999999999999545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69.540000000000006</v>
      </c>
      <c r="D192" s="2">
        <f>'PR-RAS'!E196</f>
        <v>237.9</v>
      </c>
      <c r="E192" s="2">
        <v>0</v>
      </c>
      <c r="F192" s="2">
        <v>0</v>
      </c>
      <c r="G192" s="3">
        <f t="shared" si="0"/>
        <v>104.15994000000001</v>
      </c>
      <c r="H192" s="3">
        <f t="shared" si="1"/>
        <v>0.55999999999998806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93.18</v>
      </c>
      <c r="E195" s="2">
        <v>0</v>
      </c>
      <c r="F195" s="2">
        <v>0</v>
      </c>
      <c r="G195" s="3">
        <f t="shared" si="0"/>
        <v>36.153840000000002</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4364.3900000000003</v>
      </c>
      <c r="E197" s="2">
        <v>0</v>
      </c>
      <c r="F197" s="2">
        <v>0</v>
      </c>
      <c r="G197" s="3">
        <f t="shared" si="0"/>
        <v>1710.8408800000002</v>
      </c>
      <c r="H197" s="3">
        <f t="shared" si="1"/>
        <v>0.39000000000032742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1702.38</v>
      </c>
      <c r="D198" s="2">
        <f>'PR-RAS'!E202</f>
        <v>46.72</v>
      </c>
      <c r="E198" s="2">
        <v>0</v>
      </c>
      <c r="F198" s="2">
        <v>0</v>
      </c>
      <c r="G198" s="3">
        <f t="shared" si="0"/>
        <v>353.77654000000007</v>
      </c>
      <c r="H198" s="3">
        <f t="shared" si="1"/>
        <v>0.66000000000011028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1702.38</v>
      </c>
      <c r="D212" s="2">
        <f>'PR-RAS'!E216</f>
        <v>46.72</v>
      </c>
      <c r="E212" s="2">
        <v>0</v>
      </c>
      <c r="F212" s="2">
        <v>0</v>
      </c>
      <c r="G212" s="3">
        <f t="shared" si="0"/>
        <v>378.91802000000001</v>
      </c>
      <c r="H212" s="3">
        <f t="shared" si="1"/>
        <v>0.66000000000011028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1702.38</v>
      </c>
      <c r="D214" s="2">
        <f>'PR-RAS'!E218</f>
        <v>46.72</v>
      </c>
      <c r="E214" s="2">
        <v>0</v>
      </c>
      <c r="F214" s="2">
        <v>0</v>
      </c>
      <c r="G214" s="3">
        <f t="shared" si="0"/>
        <v>382.50966000000005</v>
      </c>
      <c r="H214" s="3">
        <f t="shared" si="1"/>
        <v>0.66000000000011028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380.55</v>
      </c>
      <c r="D269" s="2">
        <f>'PR-RAS'!E273</f>
        <v>0</v>
      </c>
      <c r="E269" s="2">
        <v>0</v>
      </c>
      <c r="F269" s="2">
        <v>0</v>
      </c>
      <c r="G269" s="3">
        <f t="shared" si="0"/>
        <v>101.98740000000001</v>
      </c>
      <c r="H269" s="3">
        <f t="shared" si="1"/>
        <v>0.44999999999998863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380.55</v>
      </c>
      <c r="D279" s="2">
        <f>'PR-RAS'!E283</f>
        <v>0</v>
      </c>
      <c r="E279" s="2">
        <v>0</v>
      </c>
      <c r="F279" s="2">
        <v>0</v>
      </c>
      <c r="G279" s="3">
        <f t="shared" si="12"/>
        <v>105.79290000000002</v>
      </c>
      <c r="H279" s="3">
        <f t="shared" si="13"/>
        <v>0.44999999999998863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380.55</v>
      </c>
      <c r="D280" s="2">
        <f>'PR-RAS'!E284</f>
        <v>0</v>
      </c>
      <c r="E280" s="2">
        <v>0</v>
      </c>
      <c r="F280" s="2">
        <v>0</v>
      </c>
      <c r="G280" s="3">
        <f t="shared" si="12"/>
        <v>106.17345000000002</v>
      </c>
      <c r="H280" s="3">
        <f t="shared" si="13"/>
        <v>0.44999999999998863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72138.990000000005</v>
      </c>
      <c r="D295" s="2">
        <f>'PR-RAS'!E299</f>
        <v>86137.159999999989</v>
      </c>
      <c r="E295" s="2">
        <v>0</v>
      </c>
      <c r="F295" s="2">
        <v>0</v>
      </c>
      <c r="G295" s="3">
        <f t="shared" si="12"/>
        <v>71857.513139999995</v>
      </c>
      <c r="H295" s="3">
        <f t="shared" si="13"/>
        <v>0.16999999998370185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23414.86</v>
      </c>
      <c r="D297" s="2">
        <f>'PR-RAS'!E301</f>
        <v>51352.999999999985</v>
      </c>
      <c r="E297" s="2">
        <v>0</v>
      </c>
      <c r="F297" s="2">
        <v>0</v>
      </c>
      <c r="G297" s="3">
        <f t="shared" si="12"/>
        <v>37331.774559999991</v>
      </c>
      <c r="H297" s="3">
        <f t="shared" si="13"/>
        <v>0.14000000001396984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244800.59</v>
      </c>
      <c r="D298" s="2">
        <f>'PR-RAS'!E302</f>
        <v>356278.38</v>
      </c>
      <c r="E298" s="2">
        <v>0</v>
      </c>
      <c r="F298" s="2">
        <v>0</v>
      </c>
      <c r="G298" s="3">
        <f t="shared" si="12"/>
        <v>284335.13295</v>
      </c>
      <c r="H298" s="3">
        <f t="shared" si="13"/>
        <v>0.79000000000814907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423274.16</v>
      </c>
      <c r="D300" s="2">
        <f>'PR-RAS'!E304</f>
        <v>240971.92</v>
      </c>
      <c r="E300" s="2">
        <v>0</v>
      </c>
      <c r="F300" s="2">
        <v>0</v>
      </c>
      <c r="G300" s="3">
        <f t="shared" si="12"/>
        <v>270660.18199999997</v>
      </c>
      <c r="H300" s="3">
        <f t="shared" si="13"/>
        <v>0.23999999996158294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423274.16</v>
      </c>
      <c r="D301" s="2">
        <f>'PR-RAS'!E305</f>
        <v>240971.92</v>
      </c>
      <c r="E301" s="2">
        <v>0</v>
      </c>
      <c r="F301" s="2">
        <v>0</v>
      </c>
      <c r="G301" s="3">
        <f t="shared" si="12"/>
        <v>271565.39999999997</v>
      </c>
      <c r="H301" s="3">
        <f t="shared" si="13"/>
        <v>0.23999999996158294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v>
      </c>
      <c r="D355" s="2">
        <f>'PR-RAS'!E360</f>
        <v>0</v>
      </c>
      <c r="E355" s="2">
        <v>0</v>
      </c>
      <c r="F355" s="2">
        <v>0</v>
      </c>
      <c r="G355" s="3">
        <f t="shared" si="12"/>
        <v>76.463999999999999</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v>
      </c>
      <c r="D368" s="2">
        <f>'PR-RAS'!E373</f>
        <v>0</v>
      </c>
      <c r="E368" s="2">
        <v>0</v>
      </c>
      <c r="F368" s="2">
        <v>0</v>
      </c>
      <c r="G368" s="3">
        <f t="shared" si="12"/>
        <v>79.271999999999991</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216</v>
      </c>
      <c r="D374" s="2">
        <f>'PR-RAS'!E379</f>
        <v>0</v>
      </c>
      <c r="E374" s="2">
        <v>0</v>
      </c>
      <c r="F374" s="2">
        <v>0</v>
      </c>
      <c r="G374" s="3">
        <f t="shared" si="12"/>
        <v>80.567999999999998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v>
      </c>
      <c r="D375" s="2">
        <f>'PR-RAS'!E380</f>
        <v>0</v>
      </c>
      <c r="E375" s="2">
        <v>0</v>
      </c>
      <c r="F375" s="2">
        <v>0</v>
      </c>
      <c r="G375" s="3">
        <f t="shared" si="12"/>
        <v>80.784000000000006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v>
      </c>
      <c r="D413" s="2">
        <f>'PR-RAS'!E418</f>
        <v>0</v>
      </c>
      <c r="E413" s="2">
        <v>0</v>
      </c>
      <c r="F413" s="2">
        <v>0</v>
      </c>
      <c r="G413" s="3">
        <f t="shared" si="12"/>
        <v>88.99199999999999</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48724.130000000005</v>
      </c>
      <c r="D417" s="2">
        <f>'PR-RAS'!E422</f>
        <v>34784.160000000003</v>
      </c>
      <c r="E417" s="2">
        <v>0</v>
      </c>
      <c r="F417" s="2">
        <v>0</v>
      </c>
      <c r="G417" s="3">
        <f t="shared" si="12"/>
        <v>49209.659200000002</v>
      </c>
      <c r="H417" s="3">
        <f t="shared" si="13"/>
        <v>0.29000000000814907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72354.990000000005</v>
      </c>
      <c r="D418" s="2">
        <f>'PR-RAS'!E423</f>
        <v>86137.159999999989</v>
      </c>
      <c r="E418" s="2">
        <v>0</v>
      </c>
      <c r="F418" s="2">
        <v>0</v>
      </c>
      <c r="G418" s="3">
        <f t="shared" si="12"/>
        <v>102010.42227</v>
      </c>
      <c r="H418" s="3">
        <f t="shared" si="13"/>
        <v>0.16999999998370185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23630.86</v>
      </c>
      <c r="D420" s="2">
        <f>'PR-RAS'!E425</f>
        <v>51352.999999999985</v>
      </c>
      <c r="E420" s="2">
        <v>0</v>
      </c>
      <c r="F420" s="2">
        <v>0</v>
      </c>
      <c r="G420" s="3">
        <f t="shared" si="12"/>
        <v>52935.144339999984</v>
      </c>
      <c r="H420" s="3">
        <f t="shared" si="13"/>
        <v>0.14000000001396984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244800.59</v>
      </c>
      <c r="D421" s="2">
        <f>'PR-RAS'!E426</f>
        <v>356278.38</v>
      </c>
      <c r="E421" s="2">
        <v>0</v>
      </c>
      <c r="F421" s="2">
        <v>0</v>
      </c>
      <c r="G421" s="3">
        <f t="shared" si="12"/>
        <v>402090.087</v>
      </c>
      <c r="H421" s="3">
        <f t="shared" si="13"/>
        <v>0.79000000000814907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423274.16</v>
      </c>
      <c r="D423" s="2">
        <f>'PR-RAS'!E428</f>
        <v>240971.92</v>
      </c>
      <c r="E423" s="2">
        <v>0</v>
      </c>
      <c r="F423" s="2">
        <v>0</v>
      </c>
      <c r="G423" s="3">
        <f t="shared" si="12"/>
        <v>382001.99599999998</v>
      </c>
      <c r="H423" s="3">
        <f t="shared" si="13"/>
        <v>0.23999999996158294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48724.130000000005</v>
      </c>
      <c r="D637" s="2">
        <f>'PR-RAS'!E643</f>
        <v>34784.160000000003</v>
      </c>
      <c r="E637" s="2">
        <v>0</v>
      </c>
      <c r="F637" s="2">
        <v>0</v>
      </c>
      <c r="G637" s="3">
        <f t="shared" si="14"/>
        <v>75233.998200000002</v>
      </c>
      <c r="H637" s="3">
        <f t="shared" si="15"/>
        <v>0.29000000000814907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72354.990000000005</v>
      </c>
      <c r="D638" s="2">
        <f>'PR-RAS'!E644</f>
        <v>86137.159999999989</v>
      </c>
      <c r="E638" s="2">
        <v>0</v>
      </c>
      <c r="F638" s="2">
        <v>0</v>
      </c>
      <c r="G638" s="3">
        <f t="shared" si="14"/>
        <v>155828.87046999999</v>
      </c>
      <c r="H638" s="3">
        <f t="shared" si="15"/>
        <v>0.16999999998370185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23630.86</v>
      </c>
      <c r="D640" s="2">
        <f>'PR-RAS'!E646</f>
        <v>51352.999999999985</v>
      </c>
      <c r="E640" s="2">
        <v>0</v>
      </c>
      <c r="F640" s="2">
        <v>0</v>
      </c>
      <c r="G640" s="3">
        <f t="shared" si="14"/>
        <v>80729.253539999991</v>
      </c>
      <c r="H640" s="3">
        <f t="shared" si="15"/>
        <v>0.14000000001396984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244800.59</v>
      </c>
      <c r="D641" s="2">
        <f>'PR-RAS'!E647</f>
        <v>356278.38</v>
      </c>
      <c r="E641" s="2">
        <v>0</v>
      </c>
      <c r="F641" s="2">
        <v>0</v>
      </c>
      <c r="G641" s="3">
        <f t="shared" si="14"/>
        <v>612708.70400000003</v>
      </c>
      <c r="H641" s="3">
        <f t="shared" si="15"/>
        <v>0.79000000000814907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221169.72999999998</v>
      </c>
      <c r="D643" s="2">
        <f>'PR-RAS'!E649</f>
        <v>304925.38</v>
      </c>
      <c r="E643" s="2">
        <v>0</v>
      </c>
      <c r="F643" s="2">
        <v>0</v>
      </c>
      <c r="G643" s="3">
        <f t="shared" si="14"/>
        <v>533515.15457999997</v>
      </c>
      <c r="H643" s="3">
        <f t="shared" si="15"/>
        <v>0.65000000002328306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1273.1199999999999</v>
      </c>
      <c r="D727" s="2">
        <f>'PR-RAS'!E734</f>
        <v>1293.56</v>
      </c>
      <c r="E727" s="2">
        <v>0</v>
      </c>
      <c r="F727" s="2">
        <v>0</v>
      </c>
      <c r="G727" s="3">
        <f t="shared" si="14"/>
        <v>2802.53424</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445</v>
      </c>
      <c r="E729" s="2">
        <v>0</v>
      </c>
      <c r="F729" s="2">
        <v>0</v>
      </c>
      <c r="G729" s="3">
        <f t="shared" si="14"/>
        <v>647.91999999999996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1010.16</v>
      </c>
      <c r="D734" s="2">
        <f>'PR-RAS'!E741</f>
        <v>1041.53</v>
      </c>
      <c r="E734" s="2">
        <v>0</v>
      </c>
      <c r="F734" s="2">
        <v>0</v>
      </c>
      <c r="G734" s="3">
        <f t="shared" si="14"/>
        <v>2267.3302599999997</v>
      </c>
      <c r="H734" s="3">
        <f t="shared" si="15"/>
        <v>0.62999999999999545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69.540000000000006</v>
      </c>
      <c r="D735" s="2">
        <f>'PR-RAS'!E742</f>
        <v>237.9</v>
      </c>
      <c r="E735" s="2">
        <v>0</v>
      </c>
      <c r="F735" s="2">
        <v>0</v>
      </c>
      <c r="G735" s="3">
        <f t="shared" si="14"/>
        <v>400.27956</v>
      </c>
      <c r="H735" s="3">
        <f t="shared" si="15"/>
        <v>0.55999999999998806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1425675.23</v>
      </c>
      <c r="D1011" s="7">
        <f>BILANCA!E6</f>
        <v>1287069.3900000001</v>
      </c>
      <c r="E1011" s="7">
        <v>0</v>
      </c>
      <c r="F1011" s="7">
        <v>0</v>
      </c>
      <c r="G1011" s="8">
        <f t="shared" ref="G1011:G1306" si="38">B1011/1000*C1011+B1011/500*D1011</f>
        <v>3999.8140100000001</v>
      </c>
      <c r="H1011" s="8">
        <f t="shared" si="35"/>
        <v>0.62000000011175871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436846.07</v>
      </c>
      <c r="D1012" s="2">
        <f>BILANCA!E7</f>
        <v>435077.73</v>
      </c>
      <c r="E1012" s="2">
        <v>0</v>
      </c>
      <c r="F1012" s="2">
        <v>0</v>
      </c>
      <c r="G1012" s="3">
        <f t="shared" si="38"/>
        <v>2614.00306</v>
      </c>
      <c r="H1012" s="3">
        <f t="shared" si="35"/>
        <v>0.34000000002561137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167950.2</v>
      </c>
      <c r="D1013" s="2">
        <f>BILANCA!E8</f>
        <v>167950.2</v>
      </c>
      <c r="E1013" s="2">
        <v>0</v>
      </c>
      <c r="F1013" s="2">
        <v>0</v>
      </c>
      <c r="G1013" s="3">
        <f t="shared" si="38"/>
        <v>1511.5518000000002</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167950.2</v>
      </c>
      <c r="D1014" s="2">
        <f>BILANCA!E9</f>
        <v>167950.2</v>
      </c>
      <c r="E1014" s="2">
        <v>0</v>
      </c>
      <c r="F1014" s="2">
        <v>0</v>
      </c>
      <c r="G1014" s="3">
        <f t="shared" si="38"/>
        <v>2015.4024000000004</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105026.99</v>
      </c>
      <c r="D1017" s="2">
        <f>BILANCA!E12</f>
        <v>103258.65</v>
      </c>
      <c r="E1017" s="2">
        <v>0</v>
      </c>
      <c r="F1017" s="2">
        <v>0</v>
      </c>
      <c r="G1017" s="3">
        <f t="shared" si="38"/>
        <v>2180.8100299999996</v>
      </c>
      <c r="H1017" s="3">
        <f t="shared" si="35"/>
        <v>0.36000000000058208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104359.66</v>
      </c>
      <c r="D1018" s="2">
        <f>BILANCA!E13</f>
        <v>102868.81</v>
      </c>
      <c r="E1018" s="2">
        <v>0</v>
      </c>
      <c r="F1018" s="2">
        <v>0</v>
      </c>
      <c r="G1018" s="3">
        <f t="shared" si="38"/>
        <v>2480.7782400000001</v>
      </c>
      <c r="H1018" s="3">
        <f t="shared" si="35"/>
        <v>0.52999999999883585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119268.16</v>
      </c>
      <c r="D1020" s="2">
        <f>BILANCA!E15</f>
        <v>119268.16</v>
      </c>
      <c r="E1020" s="2">
        <v>0</v>
      </c>
      <c r="F1020" s="2">
        <v>0</v>
      </c>
      <c r="G1020" s="3">
        <f t="shared" si="38"/>
        <v>3578.0448000000006</v>
      </c>
      <c r="H1020" s="3">
        <f t="shared" si="35"/>
        <v>0.32000000000698492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14908.5</v>
      </c>
      <c r="D1023" s="2">
        <f>BILANCA!E18</f>
        <v>16399.349999999999</v>
      </c>
      <c r="E1023" s="2">
        <v>0</v>
      </c>
      <c r="F1023" s="2">
        <v>0</v>
      </c>
      <c r="G1023" s="3">
        <f t="shared" si="38"/>
        <v>620.19359999999995</v>
      </c>
      <c r="H1023" s="3">
        <f t="shared" si="35"/>
        <v>0.84999999999854481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667.32999999999993</v>
      </c>
      <c r="D1024" s="2">
        <f>BILANCA!E19</f>
        <v>389.84000000000015</v>
      </c>
      <c r="E1024" s="2">
        <v>0</v>
      </c>
      <c r="F1024" s="2">
        <v>0</v>
      </c>
      <c r="G1024" s="3">
        <f t="shared" si="38"/>
        <v>20.258140000000004</v>
      </c>
      <c r="H1024" s="3">
        <f t="shared" si="35"/>
        <v>0.48999999999978172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3394.71</v>
      </c>
      <c r="D1025" s="2">
        <f>BILANCA!E20</f>
        <v>3394.71</v>
      </c>
      <c r="E1025" s="2">
        <v>0</v>
      </c>
      <c r="F1025" s="2">
        <v>0</v>
      </c>
      <c r="G1025" s="3">
        <f t="shared" si="38"/>
        <v>152.76195000000001</v>
      </c>
      <c r="H1025" s="3">
        <f t="shared" si="35"/>
        <v>0.57999999999992724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2727.38</v>
      </c>
      <c r="D1033" s="2">
        <f>BILANCA!E28</f>
        <v>3004.87</v>
      </c>
      <c r="E1033" s="2">
        <v>0</v>
      </c>
      <c r="F1033" s="2">
        <v>0</v>
      </c>
      <c r="G1033" s="3">
        <f t="shared" si="38"/>
        <v>200.95375999999999</v>
      </c>
      <c r="H1033" s="3">
        <f t="shared" si="35"/>
        <v>0.51000000000021828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1141.8699999999999</v>
      </c>
      <c r="D1059" s="2">
        <f>BILANCA!E54</f>
        <v>1141.8699999999999</v>
      </c>
      <c r="E1059" s="2">
        <v>0</v>
      </c>
      <c r="F1059" s="2">
        <v>0</v>
      </c>
      <c r="G1059" s="3">
        <f t="shared" si="38"/>
        <v>167.85488999999998</v>
      </c>
      <c r="H1059" s="3">
        <f t="shared" si="35"/>
        <v>0.26000000000021828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1141.8699999999999</v>
      </c>
      <c r="D1060" s="2">
        <f>BILANCA!E55</f>
        <v>1141.8699999999999</v>
      </c>
      <c r="E1060" s="2">
        <v>0</v>
      </c>
      <c r="F1060" s="2">
        <v>0</v>
      </c>
      <c r="G1060" s="3">
        <f t="shared" si="38"/>
        <v>171.28049999999999</v>
      </c>
      <c r="H1060" s="3">
        <f t="shared" si="35"/>
        <v>0.26000000000021828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163868.88</v>
      </c>
      <c r="D1068" s="2">
        <f>BILANCA!E63</f>
        <v>163868.88</v>
      </c>
      <c r="E1068" s="2">
        <v>0</v>
      </c>
      <c r="F1068" s="2">
        <v>0</v>
      </c>
      <c r="G1068" s="3">
        <f t="shared" si="38"/>
        <v>28513.185120000002</v>
      </c>
      <c r="H1068" s="3">
        <f t="shared" si="35"/>
        <v>0.23999999999068677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146682.57</v>
      </c>
      <c r="D1069" s="2">
        <f>BILANCA!E64</f>
        <v>146682.57</v>
      </c>
      <c r="E1069" s="2">
        <v>0</v>
      </c>
      <c r="F1069" s="2">
        <v>0</v>
      </c>
      <c r="G1069" s="3">
        <f t="shared" si="38"/>
        <v>25962.814889999998</v>
      </c>
      <c r="H1069" s="3">
        <f t="shared" si="35"/>
        <v>0.85999999998603016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17186.310000000001</v>
      </c>
      <c r="D1072" s="2">
        <f>BILANCA!E67</f>
        <v>17186.310000000001</v>
      </c>
      <c r="E1072" s="2">
        <v>0</v>
      </c>
      <c r="F1072" s="2">
        <v>0</v>
      </c>
      <c r="G1072" s="3">
        <f t="shared" si="38"/>
        <v>3196.6536599999999</v>
      </c>
      <c r="H1072" s="3">
        <f t="shared" si="35"/>
        <v>0.62000000000261934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988829.16</v>
      </c>
      <c r="D1074" s="2">
        <f>BILANCA!E69</f>
        <v>851991.66</v>
      </c>
      <c r="E1074" s="2">
        <v>0</v>
      </c>
      <c r="F1074" s="2">
        <v>0</v>
      </c>
      <c r="G1074" s="3">
        <f t="shared" si="38"/>
        <v>172339.99872</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988829.16</v>
      </c>
      <c r="D1152" s="2">
        <f>BILANCA!E147</f>
        <v>851991.66</v>
      </c>
      <c r="E1152" s="2">
        <v>0</v>
      </c>
      <c r="F1152" s="2">
        <v>0</v>
      </c>
      <c r="G1152" s="3">
        <f t="shared" si="38"/>
        <v>382379.37216000003</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929754.01</v>
      </c>
      <c r="D1166" s="2">
        <f>BILANCA!E161</f>
        <v>838918.39</v>
      </c>
      <c r="E1166" s="2">
        <v>0</v>
      </c>
      <c r="F1166" s="2">
        <v>0</v>
      </c>
      <c r="G1166" s="3">
        <f t="shared" si="38"/>
        <v>406784.16324000002</v>
      </c>
      <c r="H1166" s="3">
        <f t="shared" si="41"/>
        <v>0.40000000002328306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59075.15</v>
      </c>
      <c r="D1167" s="2">
        <f>BILANCA!E162</f>
        <v>13073.27</v>
      </c>
      <c r="E1167" s="2">
        <v>0</v>
      </c>
      <c r="F1167" s="2">
        <v>0</v>
      </c>
      <c r="G1167" s="3">
        <f t="shared" si="38"/>
        <v>13379.805329999999</v>
      </c>
      <c r="H1167" s="3">
        <f t="shared" si="41"/>
        <v>0.42000000000189175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1425675.23</v>
      </c>
      <c r="D1180" s="2">
        <f>BILANCA!E176</f>
        <v>1287069.3900000001</v>
      </c>
      <c r="E1180" s="2">
        <v>0</v>
      </c>
      <c r="F1180" s="2">
        <v>0</v>
      </c>
      <c r="G1180" s="3">
        <f t="shared" si="38"/>
        <v>679968.38170000014</v>
      </c>
      <c r="H1180" s="3">
        <f t="shared" si="41"/>
        <v>0.62000000011175871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676204.36</v>
      </c>
      <c r="D1181" s="2">
        <f>BILANCA!E177</f>
        <v>637913.44999999995</v>
      </c>
      <c r="E1181" s="2">
        <v>0</v>
      </c>
      <c r="F1181" s="2">
        <v>0</v>
      </c>
      <c r="G1181" s="3">
        <f t="shared" si="38"/>
        <v>333797.34545999998</v>
      </c>
      <c r="H1181" s="3">
        <f t="shared" si="41"/>
        <v>0.80999999993946403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8065.9500000000007</v>
      </c>
      <c r="D1182" s="2">
        <f>BILANCA!E178</f>
        <v>8313.43</v>
      </c>
      <c r="E1182" s="2">
        <v>0</v>
      </c>
      <c r="F1182" s="2">
        <v>0</v>
      </c>
      <c r="G1182" s="3">
        <f t="shared" si="38"/>
        <v>4247.1633199999997</v>
      </c>
      <c r="H1182" s="3">
        <f t="shared" si="41"/>
        <v>0.47999999999956344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5412.1</v>
      </c>
      <c r="D1183" s="2">
        <f>BILANCA!E179</f>
        <v>5422.71</v>
      </c>
      <c r="E1183" s="2">
        <v>0</v>
      </c>
      <c r="F1183" s="2">
        <v>0</v>
      </c>
      <c r="G1183" s="3">
        <f t="shared" si="38"/>
        <v>2812.5509599999996</v>
      </c>
      <c r="H1183" s="3">
        <f t="shared" si="41"/>
        <v>0.39000000000032742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1126.6199999999999</v>
      </c>
      <c r="D1184" s="2">
        <f>BILANCA!E180</f>
        <v>1432.5</v>
      </c>
      <c r="E1184" s="2">
        <v>0</v>
      </c>
      <c r="F1184" s="2">
        <v>0</v>
      </c>
      <c r="G1184" s="3">
        <f t="shared" si="38"/>
        <v>694.54187999999999</v>
      </c>
      <c r="H1184" s="3">
        <f t="shared" si="41"/>
        <v>0.88000000000010914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1527.23</v>
      </c>
      <c r="D1200" s="2">
        <f>BILANCA!E196</f>
        <v>1458.22</v>
      </c>
      <c r="E1200" s="2">
        <v>0</v>
      </c>
      <c r="F1200" s="2">
        <v>0</v>
      </c>
      <c r="G1200" s="3">
        <f t="shared" si="38"/>
        <v>844.29729999999995</v>
      </c>
      <c r="H1200" s="3">
        <f t="shared" si="41"/>
        <v>0.45000000000004547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490844.17</v>
      </c>
      <c r="D1201" s="2">
        <f>BILANCA!E197</f>
        <v>480161.2</v>
      </c>
      <c r="E1201" s="2">
        <v>0</v>
      </c>
      <c r="F1201" s="2">
        <v>0</v>
      </c>
      <c r="G1201" s="3">
        <f t="shared" si="38"/>
        <v>277172.81487</v>
      </c>
      <c r="H1201" s="3">
        <f t="shared" si="41"/>
        <v>0.36999999999534339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490844.17</v>
      </c>
      <c r="D1205" s="2">
        <f>BILANCA!E201</f>
        <v>480161.2</v>
      </c>
      <c r="E1205" s="2">
        <v>0</v>
      </c>
      <c r="F1205" s="2">
        <v>0</v>
      </c>
      <c r="G1205" s="3">
        <f t="shared" si="44"/>
        <v>282977.48115000001</v>
      </c>
      <c r="H1205" s="3">
        <f t="shared" si="45"/>
        <v>0.36999999999534339</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177294.24</v>
      </c>
      <c r="D1251" s="2">
        <f>BILANCA!E247</f>
        <v>149438.82</v>
      </c>
      <c r="E1251" s="2">
        <v>0</v>
      </c>
      <c r="F1251" s="2">
        <v>0</v>
      </c>
      <c r="G1251" s="3">
        <f>B1251/1000*C1251+B1251/500*D1251</f>
        <v>114757.42308000001</v>
      </c>
      <c r="H1251" s="3">
        <f>ABS(C1251-ROUND(C1251,0))+ABS(D1251-ROUND(D1251,0))</f>
        <v>0.41999999998370185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749470.87</v>
      </c>
      <c r="D1255" s="2">
        <f>BILANCA!E251</f>
        <v>649155.94000000006</v>
      </c>
      <c r="E1255" s="2">
        <v>0</v>
      </c>
      <c r="F1255" s="2">
        <v>0</v>
      </c>
      <c r="G1255" s="3">
        <f t="shared" si="38"/>
        <v>501706.77374999999</v>
      </c>
      <c r="H1255" s="3">
        <f t="shared" si="41"/>
        <v>0.18999999994412065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105026.98</v>
      </c>
      <c r="D1256" s="2">
        <f>BILANCA!E252</f>
        <v>103258.64</v>
      </c>
      <c r="E1256" s="2">
        <v>0</v>
      </c>
      <c r="F1256" s="2">
        <v>0</v>
      </c>
      <c r="G1256" s="3">
        <f t="shared" si="38"/>
        <v>76639.887959999993</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105026.98</v>
      </c>
      <c r="D1257" s="2">
        <f>BILANCA!E253</f>
        <v>103258.64</v>
      </c>
      <c r="E1257" s="2">
        <v>0</v>
      </c>
      <c r="F1257" s="2">
        <v>0</v>
      </c>
      <c r="G1257" s="3">
        <f t="shared" si="38"/>
        <v>76951.432220000002</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221169.73</v>
      </c>
      <c r="D1259" s="2">
        <f>BILANCA!E255</f>
        <v>304925.38</v>
      </c>
      <c r="E1259" s="2">
        <v>0</v>
      </c>
      <c r="F1259" s="2">
        <v>0</v>
      </c>
      <c r="G1259" s="3">
        <f t="shared" si="38"/>
        <v>206924.10201</v>
      </c>
      <c r="H1259" s="3">
        <f t="shared" si="41"/>
        <v>0.64999999999417923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221169.73</v>
      </c>
      <c r="D1260" s="2">
        <f>BILANCA!E256</f>
        <v>304925.38</v>
      </c>
      <c r="E1260" s="2">
        <v>0</v>
      </c>
      <c r="F1260" s="2">
        <v>0</v>
      </c>
      <c r="G1260" s="3">
        <f t="shared" si="38"/>
        <v>207755.1225</v>
      </c>
      <c r="H1260" s="3">
        <f t="shared" si="41"/>
        <v>0.64999999999417923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221169.73</v>
      </c>
      <c r="D1261" s="2">
        <f>BILANCA!E257</f>
        <v>304925.38</v>
      </c>
      <c r="E1261" s="2">
        <v>0</v>
      </c>
      <c r="F1261" s="2">
        <v>0</v>
      </c>
      <c r="G1261" s="3">
        <f t="shared" si="38"/>
        <v>208586.14299000002</v>
      </c>
      <c r="H1261" s="3">
        <f t="shared" si="41"/>
        <v>0.64999999999417923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423274.16</v>
      </c>
      <c r="D1278" s="2">
        <f>BILANCA!E274</f>
        <v>240971.92</v>
      </c>
      <c r="E1278" s="2">
        <v>0</v>
      </c>
      <c r="F1278" s="2">
        <v>0</v>
      </c>
      <c r="G1278" s="3">
        <f t="shared" si="38"/>
        <v>242598.424</v>
      </c>
      <c r="H1278" s="3">
        <f t="shared" si="41"/>
        <v>0.23999999996158294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423274.16</v>
      </c>
      <c r="D1292" s="2">
        <f>BILANCA!E288</f>
        <v>240971.92</v>
      </c>
      <c r="E1292" s="2">
        <v>0</v>
      </c>
      <c r="F1292" s="2">
        <v>0</v>
      </c>
      <c r="G1292" s="3">
        <f t="shared" si="48"/>
        <v>255271.47599999997</v>
      </c>
      <c r="H1292" s="3">
        <f t="shared" si="49"/>
        <v>0.23999999996158294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36861</v>
      </c>
      <c r="E1305" s="2">
        <v>0</v>
      </c>
      <c r="F1305" s="2">
        <v>0</v>
      </c>
      <c r="G1305" s="3">
        <f t="shared" si="38"/>
        <v>21747.989999999998</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988829.16</v>
      </c>
      <c r="D1306" s="2">
        <f>BILANCA!E303</f>
        <v>815130.66</v>
      </c>
      <c r="E1306" s="2">
        <v>0</v>
      </c>
      <c r="F1306" s="2">
        <v>0</v>
      </c>
      <c r="G1306" s="3">
        <f t="shared" si="38"/>
        <v>775250.78208000003</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59075.15</v>
      </c>
      <c r="D1338" s="2">
        <f>BILANCA!E335</f>
        <v>13073.27</v>
      </c>
      <c r="E1338" s="2">
        <v>0</v>
      </c>
      <c r="F1338" s="2">
        <v>0</v>
      </c>
      <c r="G1338" s="3">
        <f t="shared" si="52"/>
        <v>27952.714319999999</v>
      </c>
      <c r="H1338" s="3">
        <f t="shared" si="41"/>
        <v>0.42000000000189175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106.25</v>
      </c>
      <c r="E1339" s="2">
        <v>0</v>
      </c>
      <c r="F1339" s="2">
        <v>0</v>
      </c>
      <c r="G1339" s="3">
        <f t="shared" si="52"/>
        <v>69.912500000000009</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8065.95</v>
      </c>
      <c r="D1340" s="2">
        <f>BILANCA!E337</f>
        <v>8207.18</v>
      </c>
      <c r="E1340" s="2">
        <v>0</v>
      </c>
      <c r="F1340" s="2">
        <v>0</v>
      </c>
      <c r="G1340" s="3">
        <f t="shared" si="52"/>
        <v>8078.5023000000001</v>
      </c>
      <c r="H1340" s="3">
        <f t="shared" si="41"/>
        <v>0.23000000000047294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490844.17</v>
      </c>
      <c r="D1342" s="2">
        <f>BILANCA!E339</f>
        <v>480161.2</v>
      </c>
      <c r="E1342" s="2">
        <v>0</v>
      </c>
      <c r="F1342" s="2">
        <v>0</v>
      </c>
      <c r="G1342" s="3">
        <f t="shared" si="52"/>
        <v>481787.30124</v>
      </c>
      <c r="H1342" s="3">
        <f t="shared" si="41"/>
        <v>0.36999999999534339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177294.24</v>
      </c>
      <c r="D1382" s="2">
        <f>BILANCA!E379</f>
        <v>149438.82</v>
      </c>
      <c r="E1382" s="2">
        <v>0</v>
      </c>
      <c r="F1382" s="2">
        <v>0</v>
      </c>
      <c r="G1382" s="3">
        <f t="shared" si="59"/>
        <v>177135.93936000002</v>
      </c>
      <c r="H1382" s="3">
        <f t="shared" si="60"/>
        <v>0.41999999998370185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72354.990000000005</v>
      </c>
      <c r="D1478" s="2">
        <f>'RAS-funkcijski'!E82</f>
        <v>86137.16</v>
      </c>
      <c r="E1478" s="2">
        <v>0</v>
      </c>
      <c r="F1478" s="2">
        <v>0</v>
      </c>
      <c r="G1478" s="3">
        <f t="shared" si="52"/>
        <v>19081.086179999998</v>
      </c>
      <c r="H1478" s="3">
        <f t="shared" si="63"/>
        <v>0.16999999999825377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72354.990000000005</v>
      </c>
      <c r="D1479" s="2">
        <f>'RAS-funkcijski'!E83</f>
        <v>86137.16</v>
      </c>
      <c r="E1479" s="2">
        <v>0</v>
      </c>
      <c r="F1479" s="2">
        <v>0</v>
      </c>
      <c r="G1479" s="3">
        <f t="shared" si="52"/>
        <v>19325.715490000002</v>
      </c>
      <c r="H1479" s="3">
        <f t="shared" si="63"/>
        <v>0.16999999999825377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72354.990000000005</v>
      </c>
      <c r="D1537" s="14">
        <f>'RAS-funkcijski'!E141</f>
        <v>86137.16</v>
      </c>
      <c r="E1537" s="14">
        <v>0</v>
      </c>
      <c r="F1537" s="14">
        <v>0</v>
      </c>
      <c r="G1537" s="15">
        <f t="shared" si="52"/>
        <v>33514.215470000003</v>
      </c>
      <c r="H1537" s="15">
        <f t="shared" si="63"/>
        <v>0.16999999999825377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21102.16</v>
      </c>
      <c r="E1538" s="7">
        <v>0</v>
      </c>
      <c r="F1538" s="7">
        <v>0</v>
      </c>
      <c r="G1538" s="8">
        <f t="shared" si="52"/>
        <v>42.204320000000003</v>
      </c>
      <c r="H1538" s="8">
        <f t="shared" si="63"/>
        <v>0.15999999999985448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21102.16</v>
      </c>
      <c r="E1539" s="2">
        <v>0</v>
      </c>
      <c r="F1539" s="2">
        <v>0</v>
      </c>
      <c r="G1539" s="3">
        <f t="shared" si="52"/>
        <v>84.408640000000005</v>
      </c>
      <c r="H1539" s="3">
        <f t="shared" si="63"/>
        <v>0.15999999999985448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21102.16</v>
      </c>
      <c r="E1540" s="2">
        <v>0</v>
      </c>
      <c r="F1540" s="2">
        <v>0</v>
      </c>
      <c r="G1540" s="3">
        <f t="shared" si="52"/>
        <v>126.61296</v>
      </c>
      <c r="H1540" s="3">
        <f t="shared" si="63"/>
        <v>0.15999999999985448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1768.34</v>
      </c>
      <c r="E1542" s="2">
        <v>0</v>
      </c>
      <c r="F1542" s="2">
        <v>0</v>
      </c>
      <c r="G1542" s="3">
        <f t="shared" si="52"/>
        <v>17.683399999999999</v>
      </c>
      <c r="H1542" s="3">
        <f t="shared" si="63"/>
        <v>0.33999999999991815</v>
      </c>
      <c r="I1542" s="11">
        <f t="shared" si="64"/>
        <v>6.0123559999985519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19333.82</v>
      </c>
      <c r="E1546" s="2">
        <v>0</v>
      </c>
      <c r="F1546" s="2">
        <v>0</v>
      </c>
      <c r="G1546" s="3">
        <f t="shared" si="52"/>
        <v>348.00876</v>
      </c>
      <c r="H1546" s="3">
        <f t="shared" si="63"/>
        <v>0.18000000000029104</v>
      </c>
      <c r="I1546" s="11">
        <f t="shared" si="64"/>
        <v>62.641576800101284</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676204.36</v>
      </c>
      <c r="D1582" s="7"/>
      <c r="E1582" s="7">
        <v>0</v>
      </c>
      <c r="F1582" s="7">
        <v>0</v>
      </c>
      <c r="G1582" s="8">
        <f t="shared" ref="G1582:G1686" si="70">B1582/1000*C1582</f>
        <v>676.20435999999995</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110137.67</v>
      </c>
      <c r="D1583" s="2">
        <v>0</v>
      </c>
      <c r="E1583" s="2">
        <v>0</v>
      </c>
      <c r="F1583" s="2">
        <v>0</v>
      </c>
      <c r="G1583" s="3">
        <f t="shared" si="70"/>
        <v>220.27534</v>
      </c>
      <c r="H1583" s="3">
        <f t="shared" si="71"/>
        <v>0.33000000000174623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89454.09</v>
      </c>
      <c r="D1585" s="2">
        <v>0</v>
      </c>
      <c r="E1585" s="2">
        <v>0</v>
      </c>
      <c r="F1585" s="2">
        <v>0</v>
      </c>
      <c r="G1585" s="3">
        <f t="shared" si="70"/>
        <v>357.81635999999997</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66553.740000000005</v>
      </c>
      <c r="D1586" s="2">
        <v>0</v>
      </c>
      <c r="E1586" s="2">
        <v>0</v>
      </c>
      <c r="F1586" s="2">
        <v>0</v>
      </c>
      <c r="G1586" s="3">
        <f t="shared" si="70"/>
        <v>332.76870000000002</v>
      </c>
      <c r="H1586" s="3">
        <f t="shared" si="71"/>
        <v>0.25999999999476131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17315.62</v>
      </c>
      <c r="D1587" s="2">
        <v>0</v>
      </c>
      <c r="E1587" s="2">
        <v>0</v>
      </c>
      <c r="F1587" s="2">
        <v>0</v>
      </c>
      <c r="G1587" s="3">
        <f t="shared" si="70"/>
        <v>103.89372</v>
      </c>
      <c r="H1587" s="3">
        <f t="shared" si="71"/>
        <v>0.38000000000101863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5584.73</v>
      </c>
      <c r="D1593" s="2">
        <v>0</v>
      </c>
      <c r="E1593" s="2">
        <v>0</v>
      </c>
      <c r="F1593" s="2">
        <v>0</v>
      </c>
      <c r="G1593" s="3">
        <f t="shared" si="70"/>
        <v>67.016759999999991</v>
      </c>
      <c r="H1593" s="3">
        <f t="shared" si="71"/>
        <v>0.27000000000043656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20683.580000000002</v>
      </c>
      <c r="D1601" s="2">
        <v>0</v>
      </c>
      <c r="E1601" s="2">
        <v>0</v>
      </c>
      <c r="F1601" s="2">
        <v>0</v>
      </c>
      <c r="G1601" s="3">
        <f>B1601/1000*C1601</f>
        <v>413.67160000000007</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148428.58000000002</v>
      </c>
      <c r="D1602" s="2">
        <v>0</v>
      </c>
      <c r="E1602" s="2">
        <v>0</v>
      </c>
      <c r="F1602" s="2">
        <v>0</v>
      </c>
      <c r="G1602" s="3">
        <f t="shared" si="70"/>
        <v>3117.0001800000005</v>
      </c>
      <c r="H1602" s="3">
        <f t="shared" si="71"/>
        <v>0.41999999998370185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89206.610000000015</v>
      </c>
      <c r="D1604" s="2">
        <v>0</v>
      </c>
      <c r="E1604" s="2">
        <v>0</v>
      </c>
      <c r="F1604" s="2">
        <v>0</v>
      </c>
      <c r="G1604" s="3">
        <f t="shared" si="70"/>
        <v>2051.7520300000001</v>
      </c>
      <c r="H1604" s="3">
        <f t="shared" si="71"/>
        <v>0.38999999998486601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66543.13</v>
      </c>
      <c r="D1605" s="2">
        <v>0</v>
      </c>
      <c r="E1605" s="2">
        <v>0</v>
      </c>
      <c r="F1605" s="2">
        <v>0</v>
      </c>
      <c r="G1605" s="3">
        <f t="shared" si="70"/>
        <v>1597.0351200000002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17009.740000000002</v>
      </c>
      <c r="D1606" s="2">
        <v>0</v>
      </c>
      <c r="E1606" s="2">
        <v>0</v>
      </c>
      <c r="F1606" s="2">
        <v>0</v>
      </c>
      <c r="G1606" s="3">
        <f t="shared" si="70"/>
        <v>425.24350000000004</v>
      </c>
      <c r="H1606" s="3">
        <f t="shared" si="71"/>
        <v>0.25999999999839929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5653.74</v>
      </c>
      <c r="D1612" s="2">
        <v>0</v>
      </c>
      <c r="E1612" s="2">
        <v>0</v>
      </c>
      <c r="F1612" s="2">
        <v>0</v>
      </c>
      <c r="G1612" s="3">
        <f t="shared" si="70"/>
        <v>175.26594</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10682.97</v>
      </c>
      <c r="D1613" s="2">
        <v>0</v>
      </c>
      <c r="E1613" s="2">
        <v>0</v>
      </c>
      <c r="F1613" s="2">
        <v>0</v>
      </c>
      <c r="G1613" s="3">
        <f t="shared" si="70"/>
        <v>341.85503999999997</v>
      </c>
      <c r="H1613" s="3">
        <f t="shared" si="71"/>
        <v>3.0000000000654836E-2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48539</v>
      </c>
      <c r="D1620" s="2">
        <v>0</v>
      </c>
      <c r="E1620" s="2">
        <v>0</v>
      </c>
      <c r="F1620" s="2">
        <v>0</v>
      </c>
      <c r="G1620" s="3">
        <f>B1620/1000*C1620</f>
        <v>1893.021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637913.44999999995</v>
      </c>
      <c r="D1621" s="2">
        <v>0</v>
      </c>
      <c r="E1621" s="2">
        <v>0</v>
      </c>
      <c r="F1621" s="2">
        <v>0</v>
      </c>
      <c r="G1621" s="3">
        <f t="shared" si="70"/>
        <v>25516.538</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637913.44999999995</v>
      </c>
      <c r="D1681" s="2">
        <v>0</v>
      </c>
      <c r="E1681" s="2">
        <v>0</v>
      </c>
      <c r="F1681" s="2">
        <v>0</v>
      </c>
      <c r="G1681" s="3">
        <f t="shared" si="70"/>
        <v>63791.345000000001</v>
      </c>
      <c r="H1681" s="3">
        <f t="shared" si="71"/>
        <v>0.44999999995343387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8313.43</v>
      </c>
      <c r="D1683" s="2">
        <v>0</v>
      </c>
      <c r="E1683" s="2">
        <v>0</v>
      </c>
      <c r="F1683" s="2">
        <v>0</v>
      </c>
      <c r="G1683" s="3">
        <f t="shared" si="70"/>
        <v>847.96985999999993</v>
      </c>
      <c r="H1683" s="3">
        <f t="shared" si="71"/>
        <v>0.43000000000029104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480161.2</v>
      </c>
      <c r="D1684" s="2">
        <v>0</v>
      </c>
      <c r="E1684" s="2">
        <v>0</v>
      </c>
      <c r="F1684" s="2">
        <v>0</v>
      </c>
      <c r="G1684" s="3">
        <f t="shared" si="70"/>
        <v>49456.603599999995</v>
      </c>
      <c r="H1684" s="3">
        <f t="shared" si="7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149438.82</v>
      </c>
      <c r="D1686" s="14">
        <v>0</v>
      </c>
      <c r="E1686" s="14">
        <v>0</v>
      </c>
      <c r="F1686" s="14">
        <v>0</v>
      </c>
      <c r="G1686" s="15">
        <f t="shared" si="70"/>
        <v>15691.0761</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3546</v>
      </c>
      <c r="B1" s="403"/>
      <c r="C1" s="403"/>
    </row>
    <row r="2" spans="1:16" ht="33" customHeight="1" x14ac:dyDescent="0.2">
      <c r="A2" s="404" t="s">
        <v>3547</v>
      </c>
      <c r="B2" s="405"/>
      <c r="C2" s="395"/>
      <c r="D2" s="5"/>
      <c r="E2" s="5"/>
      <c r="F2" s="5"/>
      <c r="G2" s="5"/>
      <c r="H2" s="5"/>
      <c r="I2" s="5"/>
      <c r="J2" s="5"/>
      <c r="K2" s="5"/>
      <c r="L2" s="5"/>
      <c r="M2" s="5"/>
      <c r="N2" s="5"/>
      <c r="O2" s="5"/>
      <c r="P2" s="5"/>
    </row>
    <row r="3" spans="1:16" ht="18.75" customHeight="1" x14ac:dyDescent="0.2">
      <c r="A3" s="222" t="s">
        <v>3548</v>
      </c>
      <c r="B3" s="406"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399" t="s">
        <v>3630</v>
      </c>
      <c r="C46" s="395"/>
      <c r="D46" s="5"/>
      <c r="E46" s="5"/>
      <c r="F46" s="5"/>
      <c r="G46" s="5"/>
      <c r="H46" s="5"/>
      <c r="I46" s="5"/>
      <c r="J46" s="5"/>
      <c r="K46" s="5"/>
      <c r="L46" s="5"/>
      <c r="M46" s="5"/>
      <c r="N46" s="5"/>
      <c r="O46" s="5"/>
      <c r="P46" s="5"/>
    </row>
    <row r="47" spans="1:16" ht="66" hidden="1" customHeight="1" x14ac:dyDescent="0.2">
      <c r="A47" s="39" t="s">
        <v>3631</v>
      </c>
      <c r="B47" s="400" t="s">
        <v>3632</v>
      </c>
      <c r="C47" s="400"/>
      <c r="D47" s="5"/>
      <c r="E47" s="5"/>
      <c r="F47" s="5"/>
      <c r="G47" s="5"/>
      <c r="H47" s="5"/>
      <c r="I47" s="5"/>
      <c r="J47" s="5"/>
      <c r="K47" s="5"/>
      <c r="L47" s="5"/>
      <c r="M47" s="5"/>
      <c r="N47" s="5"/>
      <c r="O47" s="5"/>
      <c r="P47" s="5"/>
    </row>
    <row r="48" spans="1:16" ht="123.75" customHeight="1" x14ac:dyDescent="0.2">
      <c r="A48" s="202" t="s">
        <v>3633</v>
      </c>
      <c r="B48" s="398" t="s">
        <v>3634</v>
      </c>
      <c r="C48" s="397"/>
      <c r="D48" s="5"/>
      <c r="E48" s="5"/>
      <c r="F48" s="5"/>
      <c r="G48" s="5"/>
      <c r="H48" s="5"/>
      <c r="I48" s="5"/>
      <c r="J48" s="5"/>
      <c r="K48" s="5"/>
      <c r="L48" s="5"/>
      <c r="M48" s="5"/>
      <c r="N48" s="5"/>
      <c r="O48" s="5"/>
      <c r="P48" s="5"/>
    </row>
    <row r="49" spans="1:16" ht="34.5" customHeight="1" x14ac:dyDescent="0.2">
      <c r="A49" s="202" t="s">
        <v>3635</v>
      </c>
      <c r="B49" s="396" t="s">
        <v>3636</v>
      </c>
      <c r="C49" s="397"/>
      <c r="D49" s="5"/>
      <c r="E49" s="5"/>
      <c r="F49" s="5"/>
      <c r="G49" s="5"/>
      <c r="H49" s="5"/>
      <c r="I49" s="5"/>
      <c r="J49" s="5"/>
      <c r="K49" s="5"/>
      <c r="L49" s="5"/>
      <c r="M49" s="5"/>
      <c r="N49" s="5"/>
      <c r="O49" s="5"/>
      <c r="P49" s="5"/>
    </row>
    <row r="50" spans="1:16" ht="34.5" customHeight="1" x14ac:dyDescent="0.2">
      <c r="A50" s="202" t="s">
        <v>3637</v>
      </c>
      <c r="B50" s="396" t="s">
        <v>3638</v>
      </c>
      <c r="C50" s="397"/>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1" t="s">
        <v>3644</v>
      </c>
      <c r="C53" s="402"/>
      <c r="D53" s="5"/>
      <c r="E53" s="5"/>
      <c r="F53" s="5"/>
      <c r="G53" s="5"/>
      <c r="H53" s="5"/>
      <c r="I53" s="5"/>
      <c r="J53" s="5"/>
      <c r="K53" s="5"/>
      <c r="L53" s="5"/>
      <c r="M53" s="5"/>
      <c r="N53" s="5"/>
      <c r="O53" s="5"/>
      <c r="P53" s="5"/>
    </row>
    <row r="54" spans="1:16" ht="31.5" customHeight="1" x14ac:dyDescent="0.2">
      <c r="A54" s="224" t="s">
        <v>3645</v>
      </c>
      <c r="B54" s="401" t="s">
        <v>3646</v>
      </c>
      <c r="C54" s="402"/>
      <c r="D54" s="5"/>
      <c r="E54" s="5"/>
      <c r="F54" s="5"/>
      <c r="G54" s="5"/>
      <c r="H54" s="5"/>
      <c r="I54" s="5"/>
      <c r="J54" s="5"/>
      <c r="K54" s="5"/>
      <c r="L54" s="5"/>
      <c r="M54" s="5"/>
      <c r="N54" s="5"/>
      <c r="O54" s="5"/>
      <c r="P54" s="5"/>
    </row>
    <row r="55" spans="1:16" ht="54.6" customHeight="1" x14ac:dyDescent="0.2">
      <c r="A55" s="224" t="s">
        <v>3647</v>
      </c>
      <c r="B55" s="401" t="s">
        <v>3648</v>
      </c>
      <c r="C55" s="402"/>
      <c r="D55" s="5"/>
      <c r="E55" s="5"/>
      <c r="F55" s="5"/>
      <c r="G55" s="5"/>
      <c r="H55" s="5"/>
      <c r="I55" s="5"/>
      <c r="J55" s="5"/>
      <c r="K55" s="5"/>
      <c r="L55" s="5"/>
      <c r="M55" s="5"/>
      <c r="N55" s="5"/>
      <c r="O55" s="5"/>
      <c r="P55" s="5"/>
    </row>
    <row r="56" spans="1:16" ht="54.6" customHeight="1" x14ac:dyDescent="0.2">
      <c r="A56" s="224" t="s">
        <v>3649</v>
      </c>
      <c r="B56" s="401" t="s">
        <v>3650</v>
      </c>
      <c r="C56" s="402"/>
      <c r="D56" s="5"/>
      <c r="E56" s="5"/>
      <c r="F56" s="5"/>
      <c r="G56" s="5"/>
      <c r="H56" s="5"/>
      <c r="I56" s="5"/>
      <c r="J56" s="5"/>
      <c r="K56" s="5"/>
      <c r="L56" s="5"/>
      <c r="M56" s="5"/>
      <c r="N56" s="5"/>
      <c r="O56" s="5"/>
      <c r="P56" s="5"/>
    </row>
    <row r="57" spans="1:16" ht="54" customHeight="1" x14ac:dyDescent="0.2">
      <c r="A57" s="224" t="s">
        <v>3651</v>
      </c>
      <c r="B57" s="401" t="s">
        <v>3652</v>
      </c>
      <c r="C57" s="402"/>
      <c r="D57" s="5"/>
      <c r="E57" s="5"/>
      <c r="F57" s="5"/>
      <c r="G57" s="5"/>
      <c r="H57" s="5"/>
      <c r="I57" s="5"/>
      <c r="J57" s="5"/>
      <c r="K57" s="5"/>
      <c r="L57" s="5"/>
      <c r="M57" s="5"/>
      <c r="N57" s="5"/>
      <c r="O57" s="5"/>
      <c r="P57" s="5"/>
    </row>
    <row r="58" spans="1:16" ht="31.15" customHeight="1" x14ac:dyDescent="0.2">
      <c r="A58" s="270" t="s">
        <v>3653</v>
      </c>
      <c r="B58" s="392" t="s">
        <v>3654</v>
      </c>
      <c r="C58" s="393"/>
      <c r="D58" s="5"/>
      <c r="E58" s="5"/>
      <c r="F58" s="5"/>
      <c r="G58" s="5"/>
      <c r="H58" s="5"/>
      <c r="I58" s="5"/>
      <c r="J58" s="5"/>
      <c r="K58" s="5"/>
      <c r="L58" s="5"/>
      <c r="M58" s="5"/>
      <c r="N58" s="5"/>
      <c r="O58" s="5"/>
      <c r="P58" s="5"/>
    </row>
    <row r="59" spans="1:16" ht="46.5" customHeight="1" x14ac:dyDescent="0.2">
      <c r="A59" s="302" t="s">
        <v>3655</v>
      </c>
      <c r="B59" s="407" t="s">
        <v>3656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49624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48724.130000000005</v>
      </c>
      <c r="I17" s="275">
        <f>'PR-RAS'!E6</f>
        <v>34784.160000000003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72138.990000000005</v>
      </c>
      <c r="I18" s="275">
        <f>'PR-RAS'!E152</f>
        <v>86137.159999999989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221169.72999999998</v>
      </c>
      <c r="I19" s="275">
        <f>'PR-RAS'!E649</f>
        <v>304925.38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436846.07</v>
      </c>
      <c r="I22" s="275">
        <f>BILANCA!E7</f>
        <v>435077.73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988829.16</v>
      </c>
      <c r="I23" s="275">
        <f>BILANCA!E69</f>
        <v>851991.66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676204.36</v>
      </c>
      <c r="I24" s="275">
        <f>BILANCA!E177</f>
        <v>637913.44999999995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749470.87</v>
      </c>
      <c r="I25" s="275">
        <f>BILANCA!E251</f>
        <v>649155.94000000006</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72354.990000000005</v>
      </c>
      <c r="I31" s="275">
        <f>'RAS-funkcijski'!E141</f>
        <v>86137.16</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21102.16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676204.36</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637913.44999999995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637913.44999999995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6" zoomScaleNormal="100" workbookViewId="0">
      <selection activeCell="E1024" sqref="E10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48724.130000000005</v>
      </c>
      <c r="E6" s="60">
        <f>E7+E43+E49+E82+E106+E125+E134+E140</f>
        <v>34784.160000000003</v>
      </c>
      <c r="F6" s="45">
        <f t="shared" ref="F6:F132" si="0">IF(D6&lt;&gt;0,IF(E6/D6&gt;=100,"&gt;&gt;100",E6/D6*100),"-")</f>
        <v>71.390007374169642</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0</v>
      </c>
      <c r="E49" s="60">
        <f>E50+E53+E58+E61+E64+E68+E71+E74+E77</f>
        <v>0</v>
      </c>
      <c r="F49" s="45" t="str">
        <f t="shared" si="0"/>
        <v>-</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0</v>
      </c>
      <c r="E68" s="60">
        <f t="shared" si="11"/>
        <v>0</v>
      </c>
      <c r="F68" s="45" t="str">
        <f t="shared" si="0"/>
        <v>-</v>
      </c>
    </row>
    <row r="69" spans="1:6" ht="12.75" customHeight="1" x14ac:dyDescent="0.2">
      <c r="A69" s="63" t="s">
        <v>192</v>
      </c>
      <c r="B69" s="64" t="s">
        <v>193</v>
      </c>
      <c r="C69" s="247" t="s">
        <v>192</v>
      </c>
      <c r="D69" s="194">
        <v>0</v>
      </c>
      <c r="E69" s="194"/>
      <c r="F69" s="45" t="str">
        <f t="shared" si="0"/>
        <v>-</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c r="F75" s="45" t="str">
        <f t="shared" si="0"/>
        <v>-</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22550.7</v>
      </c>
      <c r="E82" s="60">
        <f t="shared" si="15"/>
        <v>14268.390000000001</v>
      </c>
      <c r="F82" s="45">
        <f t="shared" si="0"/>
        <v>63.272492649895575</v>
      </c>
    </row>
    <row r="83" spans="1:6" ht="12.75" customHeight="1" x14ac:dyDescent="0.2">
      <c r="A83" s="63">
        <v>641</v>
      </c>
      <c r="B83" s="64" t="s">
        <v>220</v>
      </c>
      <c r="C83" s="247" t="s">
        <v>221</v>
      </c>
      <c r="D83" s="60">
        <f t="shared" ref="D83:E83" si="16">SUM(D84:D90)</f>
        <v>0</v>
      </c>
      <c r="E83" s="60">
        <f t="shared" si="16"/>
        <v>1338.69</v>
      </c>
      <c r="F83" s="45" t="str">
        <f t="shared" si="0"/>
        <v>-</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v>1338.69</v>
      </c>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22550.7</v>
      </c>
      <c r="E98" s="60">
        <f t="shared" si="18"/>
        <v>12929.7</v>
      </c>
      <c r="F98" s="45">
        <f t="shared" si="0"/>
        <v>57.336135907089357</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22550.7</v>
      </c>
      <c r="E100" s="194">
        <v>12929.7</v>
      </c>
      <c r="F100" s="45">
        <f t="shared" si="0"/>
        <v>57.336135907089357</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0</v>
      </c>
      <c r="E117" s="194"/>
      <c r="F117" s="45" t="str">
        <f t="shared" si="0"/>
        <v>-</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21174.73</v>
      </c>
      <c r="E125" s="60">
        <f t="shared" si="22"/>
        <v>15427.2</v>
      </c>
      <c r="F125" s="45">
        <f t="shared" si="0"/>
        <v>72.856655078954972</v>
      </c>
    </row>
    <row r="126" spans="1:6" ht="12.75" customHeight="1" x14ac:dyDescent="0.2">
      <c r="A126" s="63">
        <v>661</v>
      </c>
      <c r="B126" s="65" t="s">
        <v>306</v>
      </c>
      <c r="C126" s="247" t="s">
        <v>307</v>
      </c>
      <c r="D126" s="60">
        <f t="shared" ref="D126:E126" si="23">SUM(D127:D128)</f>
        <v>21174.73</v>
      </c>
      <c r="E126" s="60">
        <f t="shared" si="23"/>
        <v>15427.2</v>
      </c>
      <c r="F126" s="45">
        <f t="shared" si="0"/>
        <v>72.856655078954972</v>
      </c>
    </row>
    <row r="127" spans="1:6" ht="12.75" customHeight="1" x14ac:dyDescent="0.2">
      <c r="A127" s="63">
        <v>6614</v>
      </c>
      <c r="B127" s="65" t="s">
        <v>308</v>
      </c>
      <c r="C127" s="247" t="s">
        <v>309</v>
      </c>
      <c r="D127" s="194">
        <v>6856.13</v>
      </c>
      <c r="E127" s="194"/>
      <c r="F127" s="45">
        <f t="shared" si="0"/>
        <v>0</v>
      </c>
    </row>
    <row r="128" spans="1:6" ht="12.75" customHeight="1" x14ac:dyDescent="0.2">
      <c r="A128" s="63">
        <v>6615</v>
      </c>
      <c r="B128" s="65" t="s">
        <v>310</v>
      </c>
      <c r="C128" s="247" t="s">
        <v>311</v>
      </c>
      <c r="D128" s="194">
        <v>14318.6</v>
      </c>
      <c r="E128" s="194">
        <v>15427.2</v>
      </c>
      <c r="F128" s="45">
        <f t="shared" si="0"/>
        <v>107.74237704803542</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c r="F130" s="45" t="str">
        <f t="shared" si="0"/>
        <v>-</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4720.76</v>
      </c>
      <c r="E134" s="60">
        <f t="shared" si="25"/>
        <v>4979.8500000000004</v>
      </c>
      <c r="F134" s="45">
        <f t="shared" ref="F134:F229" si="26">IF(D134&lt;&gt;0,IF(E134/D134&gt;=100,"&gt;&gt;100",E134/D134*100),"-")</f>
        <v>105.48831120412817</v>
      </c>
    </row>
    <row r="135" spans="1:6" ht="24" x14ac:dyDescent="0.2">
      <c r="A135" s="63">
        <v>671</v>
      </c>
      <c r="B135" s="182" t="s">
        <v>324</v>
      </c>
      <c r="C135" s="247" t="s">
        <v>325</v>
      </c>
      <c r="D135" s="60">
        <f t="shared" ref="D135:E135" si="27">SUM(D136:D138)</f>
        <v>4720.76</v>
      </c>
      <c r="E135" s="60">
        <f t="shared" si="27"/>
        <v>4979.8500000000004</v>
      </c>
      <c r="F135" s="45">
        <f t="shared" si="26"/>
        <v>105.48831120412817</v>
      </c>
    </row>
    <row r="136" spans="1:6" ht="12.75" customHeight="1" x14ac:dyDescent="0.2">
      <c r="A136" s="63">
        <v>6711</v>
      </c>
      <c r="B136" s="65" t="s">
        <v>326</v>
      </c>
      <c r="C136" s="247" t="s">
        <v>327</v>
      </c>
      <c r="D136" s="194">
        <v>4720.76</v>
      </c>
      <c r="E136" s="194">
        <v>4979.8500000000004</v>
      </c>
      <c r="F136" s="45">
        <f t="shared" si="26"/>
        <v>105.48831120412817</v>
      </c>
    </row>
    <row r="137" spans="1:6" ht="24" x14ac:dyDescent="0.2">
      <c r="A137" s="63">
        <v>6712</v>
      </c>
      <c r="B137" s="182" t="s">
        <v>328</v>
      </c>
      <c r="C137" s="247" t="s">
        <v>329</v>
      </c>
      <c r="D137" s="194">
        <v>0</v>
      </c>
      <c r="E137" s="194"/>
      <c r="F137" s="45" t="str">
        <f t="shared" si="26"/>
        <v>-</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277.94</v>
      </c>
      <c r="E140" s="60">
        <f t="shared" si="28"/>
        <v>108.72</v>
      </c>
      <c r="F140" s="45">
        <f t="shared" si="26"/>
        <v>39.116356048067928</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277.94</v>
      </c>
      <c r="E151" s="194">
        <v>108.72</v>
      </c>
      <c r="F151" s="45">
        <f t="shared" si="26"/>
        <v>39.116356048067928</v>
      </c>
    </row>
    <row r="152" spans="1:6" ht="12.75" customHeight="1" x14ac:dyDescent="0.2">
      <c r="A152" s="63">
        <v>3</v>
      </c>
      <c r="B152" s="64" t="s">
        <v>358</v>
      </c>
      <c r="C152" s="247" t="s">
        <v>64</v>
      </c>
      <c r="D152" s="60">
        <f>D153+D164+D202+D221+D230+D262+D273</f>
        <v>72138.990000000005</v>
      </c>
      <c r="E152" s="60">
        <f>E153+E164+E202+E221+E230+E262+E273</f>
        <v>86137.159999999989</v>
      </c>
      <c r="F152" s="45">
        <f t="shared" si="26"/>
        <v>119.40444411544988</v>
      </c>
    </row>
    <row r="153" spans="1:6" ht="12.75" customHeight="1" x14ac:dyDescent="0.2">
      <c r="A153" s="63">
        <v>31</v>
      </c>
      <c r="B153" s="64" t="s">
        <v>359</v>
      </c>
      <c r="C153" s="247" t="s">
        <v>360</v>
      </c>
      <c r="D153" s="60">
        <f t="shared" ref="D153:E153" si="30">D154+D159+D160</f>
        <v>54774.79</v>
      </c>
      <c r="E153" s="60">
        <f t="shared" si="30"/>
        <v>66553.739999999991</v>
      </c>
      <c r="F153" s="45">
        <f t="shared" si="26"/>
        <v>121.50432708185643</v>
      </c>
    </row>
    <row r="154" spans="1:6" ht="12.75" customHeight="1" x14ac:dyDescent="0.2">
      <c r="A154" s="63">
        <v>311</v>
      </c>
      <c r="B154" s="64" t="s">
        <v>361</v>
      </c>
      <c r="C154" s="247" t="s">
        <v>362</v>
      </c>
      <c r="D154" s="60">
        <f t="shared" ref="D154:E154" si="31">SUM(D155:D158)</f>
        <v>43398.07</v>
      </c>
      <c r="E154" s="60">
        <f t="shared" si="31"/>
        <v>54804.02</v>
      </c>
      <c r="F154" s="45">
        <f t="shared" si="26"/>
        <v>126.28215955225659</v>
      </c>
    </row>
    <row r="155" spans="1:6" ht="12.75" customHeight="1" x14ac:dyDescent="0.2">
      <c r="A155" s="63">
        <v>3111</v>
      </c>
      <c r="B155" s="64" t="s">
        <v>363</v>
      </c>
      <c r="C155" s="247" t="s">
        <v>364</v>
      </c>
      <c r="D155" s="194">
        <v>43398.07</v>
      </c>
      <c r="E155" s="194">
        <v>54804.02</v>
      </c>
      <c r="F155" s="45">
        <f t="shared" si="26"/>
        <v>126.28215955225659</v>
      </c>
    </row>
    <row r="156" spans="1:6" ht="12.75" customHeight="1" x14ac:dyDescent="0.2">
      <c r="A156" s="63">
        <v>3112</v>
      </c>
      <c r="B156" s="64" t="s">
        <v>365</v>
      </c>
      <c r="C156" s="247" t="s">
        <v>366</v>
      </c>
      <c r="D156" s="194">
        <v>0</v>
      </c>
      <c r="E156" s="194"/>
      <c r="F156" s="45" t="str">
        <f t="shared" si="26"/>
        <v>-</v>
      </c>
    </row>
    <row r="157" spans="1:6" ht="12.75" customHeight="1" x14ac:dyDescent="0.2">
      <c r="A157" s="63">
        <v>3113</v>
      </c>
      <c r="B157" s="65" t="s">
        <v>367</v>
      </c>
      <c r="C157" s="247" t="s">
        <v>368</v>
      </c>
      <c r="D157" s="194">
        <v>0</v>
      </c>
      <c r="E157" s="194"/>
      <c r="F157" s="45" t="str">
        <f t="shared" si="26"/>
        <v>-</v>
      </c>
    </row>
    <row r="158" spans="1:6" ht="12.75" customHeight="1" x14ac:dyDescent="0.2">
      <c r="A158" s="63">
        <v>3114</v>
      </c>
      <c r="B158" s="65" t="s">
        <v>369</v>
      </c>
      <c r="C158" s="247" t="s">
        <v>370</v>
      </c>
      <c r="D158" s="194">
        <v>0</v>
      </c>
      <c r="E158" s="194"/>
      <c r="F158" s="45" t="str">
        <f t="shared" si="26"/>
        <v>-</v>
      </c>
    </row>
    <row r="159" spans="1:6" ht="12.75" customHeight="1" x14ac:dyDescent="0.2">
      <c r="A159" s="63">
        <v>312</v>
      </c>
      <c r="B159" s="65" t="s">
        <v>371</v>
      </c>
      <c r="C159" s="247" t="s">
        <v>372</v>
      </c>
      <c r="D159" s="194">
        <v>4216</v>
      </c>
      <c r="E159" s="194">
        <v>2707</v>
      </c>
      <c r="F159" s="45">
        <f t="shared" si="26"/>
        <v>64.207779886148003</v>
      </c>
    </row>
    <row r="160" spans="1:6" ht="12.75" customHeight="1" x14ac:dyDescent="0.2">
      <c r="A160" s="63">
        <v>313</v>
      </c>
      <c r="B160" s="65" t="s">
        <v>373</v>
      </c>
      <c r="C160" s="247" t="s">
        <v>374</v>
      </c>
      <c r="D160" s="60">
        <f t="shared" ref="D160:E160" si="32">SUM(D161:D163)</f>
        <v>7160.72</v>
      </c>
      <c r="E160" s="60">
        <f t="shared" si="32"/>
        <v>9042.7199999999993</v>
      </c>
      <c r="F160" s="45">
        <f t="shared" si="26"/>
        <v>126.28227329095397</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7160.72</v>
      </c>
      <c r="E162" s="194">
        <v>9042.7199999999993</v>
      </c>
      <c r="F162" s="45">
        <f t="shared" si="26"/>
        <v>126.28227329095397</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15281.27</v>
      </c>
      <c r="E164" s="60">
        <f>E165+E170+E178+E188+E189+E194</f>
        <v>19536.7</v>
      </c>
      <c r="F164" s="45">
        <f t="shared" si="26"/>
        <v>127.84735823658635</v>
      </c>
    </row>
    <row r="165" spans="1:6" ht="12.75" customHeight="1" x14ac:dyDescent="0.2">
      <c r="A165" s="63">
        <v>321</v>
      </c>
      <c r="B165" s="64" t="s">
        <v>383</v>
      </c>
      <c r="C165" s="247" t="s">
        <v>384</v>
      </c>
      <c r="D165" s="60">
        <f t="shared" ref="D165:E165" si="33">SUM(D166:D169)</f>
        <v>1699.12</v>
      </c>
      <c r="E165" s="60">
        <f t="shared" si="33"/>
        <v>2064.81</v>
      </c>
      <c r="F165" s="45">
        <f t="shared" si="26"/>
        <v>121.52231743490749</v>
      </c>
    </row>
    <row r="166" spans="1:6" ht="12.75" customHeight="1" x14ac:dyDescent="0.2">
      <c r="A166" s="63">
        <v>3211</v>
      </c>
      <c r="B166" s="64" t="s">
        <v>385</v>
      </c>
      <c r="C166" s="247" t="s">
        <v>386</v>
      </c>
      <c r="D166" s="194">
        <v>0</v>
      </c>
      <c r="E166" s="194"/>
      <c r="F166" s="45" t="str">
        <f t="shared" si="26"/>
        <v>-</v>
      </c>
    </row>
    <row r="167" spans="1:6" ht="12.75" customHeight="1" x14ac:dyDescent="0.2">
      <c r="A167" s="63">
        <v>3212</v>
      </c>
      <c r="B167" s="64" t="s">
        <v>387</v>
      </c>
      <c r="C167" s="247" t="s">
        <v>388</v>
      </c>
      <c r="D167" s="194">
        <v>1273.1199999999999</v>
      </c>
      <c r="E167" s="194">
        <v>1293.56</v>
      </c>
      <c r="F167" s="45">
        <f t="shared" si="26"/>
        <v>101.60550458715596</v>
      </c>
    </row>
    <row r="168" spans="1:6" ht="12.75" customHeight="1" x14ac:dyDescent="0.2">
      <c r="A168" s="63">
        <v>3213</v>
      </c>
      <c r="B168" s="64" t="s">
        <v>389</v>
      </c>
      <c r="C168" s="247" t="s">
        <v>390</v>
      </c>
      <c r="D168" s="194">
        <v>426</v>
      </c>
      <c r="E168" s="194">
        <v>771.25</v>
      </c>
      <c r="F168" s="45">
        <f t="shared" si="26"/>
        <v>181.04460093896714</v>
      </c>
    </row>
    <row r="169" spans="1:6" ht="12.75" customHeight="1" x14ac:dyDescent="0.2">
      <c r="A169" s="63">
        <v>3214</v>
      </c>
      <c r="B169" s="64" t="s">
        <v>391</v>
      </c>
      <c r="C169" s="247" t="s">
        <v>392</v>
      </c>
      <c r="D169" s="194">
        <v>0</v>
      </c>
      <c r="E169" s="194"/>
      <c r="F169" s="45" t="str">
        <f t="shared" si="26"/>
        <v>-</v>
      </c>
    </row>
    <row r="170" spans="1:6" ht="12.75" customHeight="1" x14ac:dyDescent="0.2">
      <c r="A170" s="63">
        <v>322</v>
      </c>
      <c r="B170" s="64" t="s">
        <v>393</v>
      </c>
      <c r="C170" s="247" t="s">
        <v>394</v>
      </c>
      <c r="D170" s="60">
        <f t="shared" ref="D170:E170" si="34">SUM(D171:D177)</f>
        <v>2982.97</v>
      </c>
      <c r="E170" s="60">
        <f t="shared" si="34"/>
        <v>2496.62</v>
      </c>
      <c r="F170" s="45">
        <f t="shared" si="26"/>
        <v>83.695779709484171</v>
      </c>
    </row>
    <row r="171" spans="1:6" ht="12.75" customHeight="1" x14ac:dyDescent="0.2">
      <c r="A171" s="63">
        <v>3221</v>
      </c>
      <c r="B171" s="64" t="s">
        <v>395</v>
      </c>
      <c r="C171" s="247" t="s">
        <v>396</v>
      </c>
      <c r="D171" s="194">
        <v>226.62</v>
      </c>
      <c r="E171" s="194">
        <v>360.62</v>
      </c>
      <c r="F171" s="45">
        <f t="shared" si="26"/>
        <v>159.12982084546817</v>
      </c>
    </row>
    <row r="172" spans="1:6" ht="12.75" customHeight="1" x14ac:dyDescent="0.2">
      <c r="A172" s="63">
        <v>3222</v>
      </c>
      <c r="B172" s="64" t="s">
        <v>397</v>
      </c>
      <c r="C172" s="247" t="s">
        <v>398</v>
      </c>
      <c r="D172" s="194">
        <v>0</v>
      </c>
      <c r="E172" s="194"/>
      <c r="F172" s="45" t="str">
        <f t="shared" si="26"/>
        <v>-</v>
      </c>
    </row>
    <row r="173" spans="1:6" ht="12.75" customHeight="1" x14ac:dyDescent="0.2">
      <c r="A173" s="63">
        <v>3223</v>
      </c>
      <c r="B173" s="65" t="s">
        <v>399</v>
      </c>
      <c r="C173" s="247" t="s">
        <v>400</v>
      </c>
      <c r="D173" s="194">
        <v>1686.25</v>
      </c>
      <c r="E173" s="194">
        <v>1573</v>
      </c>
      <c r="F173" s="45">
        <f t="shared" si="26"/>
        <v>93.283914010378055</v>
      </c>
    </row>
    <row r="174" spans="1:6" ht="12.75" customHeight="1" x14ac:dyDescent="0.2">
      <c r="A174" s="63">
        <v>3224</v>
      </c>
      <c r="B174" s="65" t="s">
        <v>401</v>
      </c>
      <c r="C174" s="247" t="s">
        <v>402</v>
      </c>
      <c r="D174" s="194">
        <v>1070.0999999999999</v>
      </c>
      <c r="E174" s="194">
        <v>283</v>
      </c>
      <c r="F174" s="45">
        <f t="shared" si="26"/>
        <v>26.446126530230824</v>
      </c>
    </row>
    <row r="175" spans="1:6" ht="12.75" customHeight="1" x14ac:dyDescent="0.2">
      <c r="A175" s="63">
        <v>3225</v>
      </c>
      <c r="B175" s="65" t="s">
        <v>403</v>
      </c>
      <c r="C175" s="247" t="s">
        <v>404</v>
      </c>
      <c r="D175" s="194">
        <v>0</v>
      </c>
      <c r="E175" s="194">
        <v>280</v>
      </c>
      <c r="F175" s="45" t="str">
        <f t="shared" si="26"/>
        <v>-</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0</v>
      </c>
      <c r="E177" s="194"/>
      <c r="F177" s="45" t="str">
        <f t="shared" si="26"/>
        <v>-</v>
      </c>
    </row>
    <row r="178" spans="1:6" ht="12.75" customHeight="1" x14ac:dyDescent="0.2">
      <c r="A178" s="63">
        <v>323</v>
      </c>
      <c r="B178" s="65" t="s">
        <v>409</v>
      </c>
      <c r="C178" s="247" t="s">
        <v>410</v>
      </c>
      <c r="D178" s="60">
        <f t="shared" ref="D178:E178" si="35">SUM(D179:D187)</f>
        <v>9519.48</v>
      </c>
      <c r="E178" s="60">
        <f t="shared" si="35"/>
        <v>9238.27</v>
      </c>
      <c r="F178" s="45">
        <f t="shared" si="26"/>
        <v>97.045952089820048</v>
      </c>
    </row>
    <row r="179" spans="1:6" ht="12.75" customHeight="1" x14ac:dyDescent="0.2">
      <c r="A179" s="63">
        <v>3231</v>
      </c>
      <c r="B179" s="65" t="s">
        <v>411</v>
      </c>
      <c r="C179" s="247" t="s">
        <v>412</v>
      </c>
      <c r="D179" s="194">
        <v>362.79</v>
      </c>
      <c r="E179" s="194">
        <v>378.09</v>
      </c>
      <c r="F179" s="45">
        <f t="shared" si="26"/>
        <v>104.21731580253038</v>
      </c>
    </row>
    <row r="180" spans="1:6" ht="12.75" customHeight="1" x14ac:dyDescent="0.2">
      <c r="A180" s="63">
        <v>3232</v>
      </c>
      <c r="B180" s="65" t="s">
        <v>413</v>
      </c>
      <c r="C180" s="247" t="s">
        <v>414</v>
      </c>
      <c r="D180" s="194">
        <v>40</v>
      </c>
      <c r="E180" s="194">
        <v>81.599999999999994</v>
      </c>
      <c r="F180" s="45">
        <f t="shared" si="26"/>
        <v>204</v>
      </c>
    </row>
    <row r="181" spans="1:6" ht="12.75" customHeight="1" x14ac:dyDescent="0.2">
      <c r="A181" s="63">
        <v>3233</v>
      </c>
      <c r="B181" s="65" t="s">
        <v>415</v>
      </c>
      <c r="C181" s="247" t="s">
        <v>416</v>
      </c>
      <c r="D181" s="194">
        <v>975.64</v>
      </c>
      <c r="E181" s="194">
        <v>902.06</v>
      </c>
      <c r="F181" s="45">
        <f t="shared" si="26"/>
        <v>92.458283793202412</v>
      </c>
    </row>
    <row r="182" spans="1:6" ht="12.75" customHeight="1" x14ac:dyDescent="0.2">
      <c r="A182" s="63">
        <v>3234</v>
      </c>
      <c r="B182" s="65" t="s">
        <v>417</v>
      </c>
      <c r="C182" s="247" t="s">
        <v>418</v>
      </c>
      <c r="D182" s="194">
        <v>1616.54</v>
      </c>
      <c r="E182" s="194">
        <v>1743.79</v>
      </c>
      <c r="F182" s="45">
        <f t="shared" si="26"/>
        <v>107.8717507763495</v>
      </c>
    </row>
    <row r="183" spans="1:6" ht="12.75" customHeight="1" x14ac:dyDescent="0.2">
      <c r="A183" s="63">
        <v>3235</v>
      </c>
      <c r="B183" s="64" t="s">
        <v>419</v>
      </c>
      <c r="C183" s="247" t="s">
        <v>420</v>
      </c>
      <c r="D183" s="194">
        <v>2685.24</v>
      </c>
      <c r="E183" s="194">
        <v>2899.74</v>
      </c>
      <c r="F183" s="45">
        <f t="shared" si="26"/>
        <v>107.98811279438709</v>
      </c>
    </row>
    <row r="184" spans="1:6" ht="12.75" customHeight="1" x14ac:dyDescent="0.2">
      <c r="A184" s="63">
        <v>3236</v>
      </c>
      <c r="B184" s="64" t="s">
        <v>421</v>
      </c>
      <c r="C184" s="247" t="s">
        <v>422</v>
      </c>
      <c r="D184" s="194">
        <v>0</v>
      </c>
      <c r="E184" s="194">
        <v>445</v>
      </c>
      <c r="F184" s="45" t="str">
        <f t="shared" si="26"/>
        <v>-</v>
      </c>
    </row>
    <row r="185" spans="1:6" ht="12.75" customHeight="1" x14ac:dyDescent="0.2">
      <c r="A185" s="63">
        <v>3237</v>
      </c>
      <c r="B185" s="64" t="s">
        <v>423</v>
      </c>
      <c r="C185" s="247" t="s">
        <v>424</v>
      </c>
      <c r="D185" s="194">
        <v>600</v>
      </c>
      <c r="E185" s="194"/>
      <c r="F185" s="45">
        <f t="shared" si="26"/>
        <v>0</v>
      </c>
    </row>
    <row r="186" spans="1:6" ht="12.75" customHeight="1" x14ac:dyDescent="0.2">
      <c r="A186" s="63">
        <v>3238</v>
      </c>
      <c r="B186" s="64" t="s">
        <v>425</v>
      </c>
      <c r="C186" s="247" t="s">
        <v>426</v>
      </c>
      <c r="D186" s="194">
        <v>3159.59</v>
      </c>
      <c r="E186" s="194">
        <v>2708.31</v>
      </c>
      <c r="F186" s="45">
        <f t="shared" si="26"/>
        <v>85.717134185131599</v>
      </c>
    </row>
    <row r="187" spans="1:6" ht="12.75" customHeight="1" x14ac:dyDescent="0.2">
      <c r="A187" s="63">
        <v>3239</v>
      </c>
      <c r="B187" s="64" t="s">
        <v>427</v>
      </c>
      <c r="C187" s="247" t="s">
        <v>428</v>
      </c>
      <c r="D187" s="194">
        <v>79.680000000000007</v>
      </c>
      <c r="E187" s="194">
        <v>79.680000000000007</v>
      </c>
      <c r="F187" s="45">
        <f t="shared" si="26"/>
        <v>100</v>
      </c>
    </row>
    <row r="188" spans="1:6" ht="12.75" customHeight="1" x14ac:dyDescent="0.2">
      <c r="A188" s="63">
        <v>324</v>
      </c>
      <c r="B188" s="64" t="s">
        <v>429</v>
      </c>
      <c r="C188" s="247" t="s">
        <v>430</v>
      </c>
      <c r="D188" s="194">
        <v>0</v>
      </c>
      <c r="E188" s="194"/>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c r="F190" s="71" t="str">
        <f>IF(D190&lt;&gt;0,IF(E190/D190&gt;=100,"&gt;&gt;100",E190/D190*100),"-")</f>
        <v>-</v>
      </c>
    </row>
    <row r="191" spans="1:6" ht="12.75" customHeight="1" x14ac:dyDescent="0.2">
      <c r="A191" s="70" t="s">
        <v>435</v>
      </c>
      <c r="B191" s="65" t="s">
        <v>436</v>
      </c>
      <c r="C191" s="277" t="s">
        <v>435</v>
      </c>
      <c r="D191" s="192"/>
      <c r="E191" s="192"/>
      <c r="F191" s="71" t="str">
        <f>IF(D191&lt;&gt;0,IF(E191/D191&gt;=100,"&gt;&gt;100",E191/D191*100),"-")</f>
        <v>-</v>
      </c>
    </row>
    <row r="192" spans="1:6" ht="12.75" customHeight="1" x14ac:dyDescent="0.2">
      <c r="A192" s="70" t="s">
        <v>437</v>
      </c>
      <c r="B192" s="65" t="s">
        <v>438</v>
      </c>
      <c r="C192" s="277" t="s">
        <v>437</v>
      </c>
      <c r="D192" s="192"/>
      <c r="E192" s="192"/>
      <c r="F192" s="71" t="str">
        <f>IF(D192&lt;&gt;0,IF(E192/D192&gt;=100,"&gt;&gt;100",E192/D192*100),"-")</f>
        <v>-</v>
      </c>
    </row>
    <row r="193" spans="1:6" ht="12.75" customHeight="1" x14ac:dyDescent="0.2">
      <c r="A193" s="70" t="s">
        <v>439</v>
      </c>
      <c r="B193" s="65" t="s">
        <v>440</v>
      </c>
      <c r="C193" s="277" t="s">
        <v>439</v>
      </c>
      <c r="D193" s="192"/>
      <c r="E193" s="192"/>
      <c r="F193" s="71" t="str">
        <f>IF(D193&lt;&gt;0,IF(E193/D193&gt;=100,"&gt;&gt;100",E193/D193*100),"-")</f>
        <v>-</v>
      </c>
    </row>
    <row r="194" spans="1:6" ht="12.75" customHeight="1" x14ac:dyDescent="0.2">
      <c r="A194" s="63">
        <v>329</v>
      </c>
      <c r="B194" s="64" t="s">
        <v>441</v>
      </c>
      <c r="C194" s="247" t="s">
        <v>442</v>
      </c>
      <c r="D194" s="60">
        <f t="shared" ref="D194:E194" si="36">SUM(D195:D201)</f>
        <v>1079.7</v>
      </c>
      <c r="E194" s="60">
        <f t="shared" si="36"/>
        <v>5737</v>
      </c>
      <c r="F194" s="45">
        <f t="shared" si="26"/>
        <v>531.35130128739456</v>
      </c>
    </row>
    <row r="195" spans="1:6" ht="12.75" customHeight="1" x14ac:dyDescent="0.2">
      <c r="A195" s="63">
        <v>3291</v>
      </c>
      <c r="B195" s="183" t="s">
        <v>443</v>
      </c>
      <c r="C195" s="247" t="s">
        <v>444</v>
      </c>
      <c r="D195" s="194">
        <v>1010.16</v>
      </c>
      <c r="E195" s="194">
        <v>1041.53</v>
      </c>
      <c r="F195" s="45">
        <f t="shared" si="26"/>
        <v>103.10544864179931</v>
      </c>
    </row>
    <row r="196" spans="1:6" ht="12.75" customHeight="1" x14ac:dyDescent="0.2">
      <c r="A196" s="63">
        <v>3292</v>
      </c>
      <c r="B196" s="64" t="s">
        <v>445</v>
      </c>
      <c r="C196" s="247" t="s">
        <v>446</v>
      </c>
      <c r="D196" s="194">
        <v>69.540000000000006</v>
      </c>
      <c r="E196" s="194">
        <v>237.9</v>
      </c>
      <c r="F196" s="45">
        <f t="shared" si="26"/>
        <v>342.10526315789474</v>
      </c>
    </row>
    <row r="197" spans="1:6" ht="12.75" customHeight="1" x14ac:dyDescent="0.2">
      <c r="A197" s="63">
        <v>3293</v>
      </c>
      <c r="B197" s="64" t="s">
        <v>447</v>
      </c>
      <c r="C197" s="247" t="s">
        <v>448</v>
      </c>
      <c r="D197" s="194">
        <v>0</v>
      </c>
      <c r="E197" s="194"/>
      <c r="F197" s="45" t="str">
        <f t="shared" si="26"/>
        <v>-</v>
      </c>
    </row>
    <row r="198" spans="1:6" ht="12.75" customHeight="1" x14ac:dyDescent="0.2">
      <c r="A198" s="63">
        <v>3294</v>
      </c>
      <c r="B198" s="64" t="s">
        <v>449</v>
      </c>
      <c r="C198" s="247" t="s">
        <v>450</v>
      </c>
      <c r="D198" s="194">
        <v>0</v>
      </c>
      <c r="E198" s="194"/>
      <c r="F198" s="45" t="str">
        <f t="shared" si="26"/>
        <v>-</v>
      </c>
    </row>
    <row r="199" spans="1:6" ht="12.75" customHeight="1" x14ac:dyDescent="0.2">
      <c r="A199" s="63">
        <v>3295</v>
      </c>
      <c r="B199" s="64" t="s">
        <v>451</v>
      </c>
      <c r="C199" s="247" t="s">
        <v>452</v>
      </c>
      <c r="D199" s="194">
        <v>0</v>
      </c>
      <c r="E199" s="194">
        <v>93.18</v>
      </c>
      <c r="F199" s="45" t="str">
        <f t="shared" si="26"/>
        <v>-</v>
      </c>
    </row>
    <row r="200" spans="1:6" ht="12.75" customHeight="1" x14ac:dyDescent="0.2">
      <c r="A200" s="63" t="s">
        <v>453</v>
      </c>
      <c r="B200" s="64" t="s">
        <v>454</v>
      </c>
      <c r="C200" s="247" t="s">
        <v>453</v>
      </c>
      <c r="D200" s="194">
        <v>0</v>
      </c>
      <c r="E200" s="194"/>
      <c r="F200" s="45" t="str">
        <f t="shared" si="26"/>
        <v>-</v>
      </c>
    </row>
    <row r="201" spans="1:6" ht="12.75" customHeight="1" x14ac:dyDescent="0.2">
      <c r="A201" s="63">
        <v>3299</v>
      </c>
      <c r="B201" s="64" t="s">
        <v>455</v>
      </c>
      <c r="C201" s="247" t="s">
        <v>456</v>
      </c>
      <c r="D201" s="194">
        <v>0</v>
      </c>
      <c r="E201" s="194">
        <v>4364.3900000000003</v>
      </c>
      <c r="F201" s="45" t="str">
        <f t="shared" si="26"/>
        <v>-</v>
      </c>
    </row>
    <row r="202" spans="1:6" ht="12.75" customHeight="1" x14ac:dyDescent="0.2">
      <c r="A202" s="63">
        <v>34</v>
      </c>
      <c r="B202" s="183" t="s">
        <v>457</v>
      </c>
      <c r="C202" s="247" t="s">
        <v>458</v>
      </c>
      <c r="D202" s="60">
        <f t="shared" ref="D202:E202" si="37">D203+D208+D216</f>
        <v>1702.38</v>
      </c>
      <c r="E202" s="60">
        <f t="shared" si="37"/>
        <v>46.72</v>
      </c>
      <c r="F202" s="45">
        <f t="shared" si="26"/>
        <v>2.7443931437164437</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0</v>
      </c>
      <c r="E210" s="194"/>
      <c r="F210" s="45" t="str">
        <f t="shared" si="26"/>
        <v>-</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1702.38</v>
      </c>
      <c r="E216" s="60">
        <f t="shared" si="40"/>
        <v>46.72</v>
      </c>
      <c r="F216" s="45">
        <f t="shared" si="26"/>
        <v>2.7443931437164437</v>
      </c>
    </row>
    <row r="217" spans="1:6" ht="12.75" customHeight="1" x14ac:dyDescent="0.2">
      <c r="A217" s="63">
        <v>3431</v>
      </c>
      <c r="B217" s="182" t="s">
        <v>487</v>
      </c>
      <c r="C217" s="247" t="s">
        <v>488</v>
      </c>
      <c r="D217" s="194">
        <v>0</v>
      </c>
      <c r="E217" s="194"/>
      <c r="F217" s="45" t="str">
        <f t="shared" si="26"/>
        <v>-</v>
      </c>
    </row>
    <row r="218" spans="1:6" ht="12.75" customHeight="1" x14ac:dyDescent="0.2">
      <c r="A218" s="63">
        <v>3432</v>
      </c>
      <c r="B218" s="65" t="s">
        <v>489</v>
      </c>
      <c r="C218" s="247" t="s">
        <v>490</v>
      </c>
      <c r="D218" s="194">
        <v>1702.38</v>
      </c>
      <c r="E218" s="194">
        <v>46.72</v>
      </c>
      <c r="F218" s="45">
        <f t="shared" si="26"/>
        <v>2.7443931437164437</v>
      </c>
    </row>
    <row r="219" spans="1:6" ht="12.75" customHeight="1" x14ac:dyDescent="0.2">
      <c r="A219" s="63">
        <v>3433</v>
      </c>
      <c r="B219" s="65" t="s">
        <v>491</v>
      </c>
      <c r="C219" s="247" t="s">
        <v>492</v>
      </c>
      <c r="D219" s="194">
        <v>0</v>
      </c>
      <c r="E219" s="194"/>
      <c r="F219" s="45" t="str">
        <f t="shared" si="26"/>
        <v>-</v>
      </c>
    </row>
    <row r="220" spans="1:6" ht="12.75" customHeight="1" x14ac:dyDescent="0.2">
      <c r="A220" s="63">
        <v>3434</v>
      </c>
      <c r="B220" s="65" t="s">
        <v>493</v>
      </c>
      <c r="C220" s="247" t="s">
        <v>494</v>
      </c>
      <c r="D220" s="194">
        <v>0</v>
      </c>
      <c r="E220" s="194"/>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c r="F238" s="45" t="str">
        <f t="shared" si="44"/>
        <v>-</v>
      </c>
    </row>
    <row r="239" spans="1:6" ht="12" x14ac:dyDescent="0.2">
      <c r="A239" s="63">
        <v>3632</v>
      </c>
      <c r="B239" s="65" t="s">
        <v>531</v>
      </c>
      <c r="C239" s="247" t="s">
        <v>532</v>
      </c>
      <c r="D239" s="194">
        <v>0</v>
      </c>
      <c r="E239" s="194"/>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c r="F243" s="71" t="str">
        <f t="shared" si="44"/>
        <v>-</v>
      </c>
    </row>
    <row r="244" spans="1:6" ht="12" x14ac:dyDescent="0.2">
      <c r="A244" s="70" t="s">
        <v>540</v>
      </c>
      <c r="B244" s="65" t="s">
        <v>186</v>
      </c>
      <c r="C244" s="277" t="s">
        <v>540</v>
      </c>
      <c r="D244" s="192"/>
      <c r="E244" s="192"/>
      <c r="F244" s="71" t="str">
        <f t="shared" si="44"/>
        <v>-</v>
      </c>
    </row>
    <row r="245" spans="1:6" ht="12" x14ac:dyDescent="0.2">
      <c r="A245" s="70" t="s">
        <v>541</v>
      </c>
      <c r="B245" s="65" t="s">
        <v>189</v>
      </c>
      <c r="C245" s="277" t="s">
        <v>541</v>
      </c>
      <c r="D245" s="192"/>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c r="F251" s="45" t="str">
        <f t="shared" si="51"/>
        <v>-</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c r="F270" s="45" t="str">
        <f t="shared" si="59"/>
        <v>-</v>
      </c>
    </row>
    <row r="271" spans="1:6" ht="12.75" customHeight="1" x14ac:dyDescent="0.2">
      <c r="A271" s="63">
        <v>3722</v>
      </c>
      <c r="B271" s="65" t="s">
        <v>586</v>
      </c>
      <c r="C271" s="247" t="s">
        <v>587</v>
      </c>
      <c r="D271" s="194">
        <v>0</v>
      </c>
      <c r="E271" s="194"/>
      <c r="F271" s="45" t="str">
        <f t="shared" si="59"/>
        <v>-</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380.55</v>
      </c>
      <c r="E273" s="60">
        <f t="shared" si="60"/>
        <v>0</v>
      </c>
      <c r="F273" s="45">
        <f t="shared" ref="F273:F277" si="61">IF(D273&lt;&gt;0,IF(E273/D273&gt;=100,"&gt;&gt;100",E273/D273*100),"-")</f>
        <v>0</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c r="F275" s="45" t="str">
        <f t="shared" si="61"/>
        <v>-</v>
      </c>
    </row>
    <row r="276" spans="1:6" ht="12.75" customHeight="1" x14ac:dyDescent="0.2">
      <c r="A276" s="63">
        <v>3812</v>
      </c>
      <c r="B276" s="64" t="s">
        <v>596</v>
      </c>
      <c r="C276" s="247" t="s">
        <v>597</v>
      </c>
      <c r="D276" s="194">
        <v>0</v>
      </c>
      <c r="E276" s="194"/>
      <c r="F276" s="45" t="str">
        <f t="shared" si="61"/>
        <v>-</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c r="F279" s="45" t="str">
        <f t="shared" si="64"/>
        <v>-</v>
      </c>
    </row>
    <row r="280" spans="1:6" ht="12.75" customHeight="1" x14ac:dyDescent="0.2">
      <c r="A280" s="63">
        <v>3822</v>
      </c>
      <c r="B280" s="64" t="s">
        <v>604</v>
      </c>
      <c r="C280" s="247" t="s">
        <v>605</v>
      </c>
      <c r="D280" s="194">
        <v>0</v>
      </c>
      <c r="E280" s="194"/>
      <c r="F280" s="45" t="str">
        <f t="shared" si="64"/>
        <v>-</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380.55</v>
      </c>
      <c r="E283" s="60">
        <f t="shared" si="65"/>
        <v>0</v>
      </c>
      <c r="F283" s="45">
        <f t="shared" ref="F283:F294" si="66">IF(D283&lt;&gt;0,IF(E283/D283&gt;=100,"&gt;&gt;100",E283/D283*100),"-")</f>
        <v>0</v>
      </c>
    </row>
    <row r="284" spans="1:6" ht="12.75" customHeight="1" x14ac:dyDescent="0.2">
      <c r="A284" s="63">
        <v>3831</v>
      </c>
      <c r="B284" s="64" t="s">
        <v>612</v>
      </c>
      <c r="C284" s="247" t="s">
        <v>613</v>
      </c>
      <c r="D284" s="194">
        <v>380.55</v>
      </c>
      <c r="E284" s="194"/>
      <c r="F284" s="45">
        <f t="shared" si="66"/>
        <v>0</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0</v>
      </c>
      <c r="E288" s="194"/>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72138.990000000005</v>
      </c>
      <c r="E299" s="60">
        <f>E152-E297+E298</f>
        <v>86137.159999999989</v>
      </c>
      <c r="F299" s="45">
        <f t="shared" si="68"/>
        <v>119.40444411544988</v>
      </c>
    </row>
    <row r="300" spans="1:6" ht="12.75" customHeight="1" x14ac:dyDescent="0.2">
      <c r="A300" s="63" t="s">
        <v>633</v>
      </c>
      <c r="B300" s="64" t="s">
        <v>644</v>
      </c>
      <c r="C300" s="247" t="s">
        <v>645</v>
      </c>
      <c r="D300" s="60">
        <f>IF(D6&gt;=D299,D6-D299,0)</f>
        <v>0</v>
      </c>
      <c r="E300" s="60">
        <f>IF(E6&gt;=E299,E6-E299,0)</f>
        <v>0</v>
      </c>
      <c r="F300" s="45" t="str">
        <f t="shared" si="68"/>
        <v>-</v>
      </c>
    </row>
    <row r="301" spans="1:6" ht="12.75" customHeight="1" x14ac:dyDescent="0.2">
      <c r="A301" s="63" t="s">
        <v>633</v>
      </c>
      <c r="B301" s="64" t="s">
        <v>646</v>
      </c>
      <c r="C301" s="247" t="s">
        <v>647</v>
      </c>
      <c r="D301" s="60">
        <f>IF(D299&gt;=D6,D299-D6,0)</f>
        <v>23414.86</v>
      </c>
      <c r="E301" s="60">
        <f>IF(E299&gt;=E6,E299-E6,0)</f>
        <v>51352.999999999985</v>
      </c>
      <c r="F301" s="45">
        <f t="shared" si="68"/>
        <v>219.31798866190096</v>
      </c>
    </row>
    <row r="302" spans="1:6" ht="12.75" customHeight="1" x14ac:dyDescent="0.2">
      <c r="A302" s="63">
        <v>92211</v>
      </c>
      <c r="B302" s="64" t="s">
        <v>648</v>
      </c>
      <c r="C302" s="247" t="s">
        <v>649</v>
      </c>
      <c r="D302" s="194">
        <v>244800.59</v>
      </c>
      <c r="E302" s="194">
        <v>356278.38</v>
      </c>
      <c r="F302" s="45">
        <f t="shared" si="68"/>
        <v>145.53820315547443</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423274.16</v>
      </c>
      <c r="E304" s="194">
        <v>240971.92</v>
      </c>
      <c r="F304" s="45">
        <f t="shared" si="68"/>
        <v>56.93045849999443</v>
      </c>
    </row>
    <row r="305" spans="1:6" ht="12" x14ac:dyDescent="0.2">
      <c r="A305" s="63">
        <v>9661</v>
      </c>
      <c r="B305" s="220" t="s">
        <v>654</v>
      </c>
      <c r="C305" s="247" t="s">
        <v>655</v>
      </c>
      <c r="D305" s="194">
        <v>423274.16</v>
      </c>
      <c r="E305" s="194">
        <v>240971.92</v>
      </c>
      <c r="F305" s="45">
        <f t="shared" si="68"/>
        <v>56.93045849999443</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c r="F311" s="45" t="str">
        <f t="shared" si="72"/>
        <v>-</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c r="F323" s="45" t="str">
        <f t="shared" si="72"/>
        <v>-</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216</v>
      </c>
      <c r="E360" s="60">
        <f t="shared" si="86"/>
        <v>0</v>
      </c>
      <c r="F360" s="45">
        <f t="shared" si="72"/>
        <v>0</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c r="F363" s="45" t="str">
        <f t="shared" si="72"/>
        <v>-</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0</v>
      </c>
      <c r="E369" s="194"/>
      <c r="F369" s="45" t="str">
        <f t="shared" si="72"/>
        <v>-</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0</v>
      </c>
      <c r="E372" s="194"/>
      <c r="F372" s="45" t="str">
        <f t="shared" si="72"/>
        <v>-</v>
      </c>
    </row>
    <row r="373" spans="1:6" ht="24" x14ac:dyDescent="0.2">
      <c r="A373" s="63">
        <v>42</v>
      </c>
      <c r="B373" s="183" t="s">
        <v>781</v>
      </c>
      <c r="C373" s="247" t="s">
        <v>782</v>
      </c>
      <c r="D373" s="60">
        <f t="shared" ref="D373:E373" si="90">D374+D379+D388+D393+D398+D401</f>
        <v>216</v>
      </c>
      <c r="E373" s="60">
        <f t="shared" si="90"/>
        <v>0</v>
      </c>
      <c r="F373" s="45">
        <f t="shared" si="72"/>
        <v>0</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c r="F375" s="45" t="str">
        <f t="shared" si="72"/>
        <v>-</v>
      </c>
    </row>
    <row r="376" spans="1:6" ht="12.75" customHeight="1" x14ac:dyDescent="0.2">
      <c r="A376" s="63">
        <v>4212</v>
      </c>
      <c r="B376" s="64" t="s">
        <v>691</v>
      </c>
      <c r="C376" s="247" t="s">
        <v>786</v>
      </c>
      <c r="D376" s="194">
        <v>0</v>
      </c>
      <c r="E376" s="194"/>
      <c r="F376" s="45" t="str">
        <f t="shared" si="72"/>
        <v>-</v>
      </c>
    </row>
    <row r="377" spans="1:6" ht="12.75" customHeight="1" x14ac:dyDescent="0.2">
      <c r="A377" s="63">
        <v>4213</v>
      </c>
      <c r="B377" s="64" t="s">
        <v>693</v>
      </c>
      <c r="C377" s="247" t="s">
        <v>787</v>
      </c>
      <c r="D377" s="194">
        <v>0</v>
      </c>
      <c r="E377" s="194"/>
      <c r="F377" s="45" t="str">
        <f t="shared" si="72"/>
        <v>-</v>
      </c>
    </row>
    <row r="378" spans="1:6" ht="12.75" customHeight="1" x14ac:dyDescent="0.2">
      <c r="A378" s="63">
        <v>4214</v>
      </c>
      <c r="B378" s="64" t="s">
        <v>695</v>
      </c>
      <c r="C378" s="247" t="s">
        <v>788</v>
      </c>
      <c r="D378" s="194">
        <v>0</v>
      </c>
      <c r="E378" s="194"/>
      <c r="F378" s="45" t="str">
        <f t="shared" si="72"/>
        <v>-</v>
      </c>
    </row>
    <row r="379" spans="1:6" ht="12.75" customHeight="1" x14ac:dyDescent="0.2">
      <c r="A379" s="63">
        <v>422</v>
      </c>
      <c r="B379" s="64" t="s">
        <v>789</v>
      </c>
      <c r="C379" s="247" t="s">
        <v>790</v>
      </c>
      <c r="D379" s="60">
        <f t="shared" ref="D379:E379" si="92">SUM(D380:D387)</f>
        <v>216</v>
      </c>
      <c r="E379" s="60">
        <f t="shared" si="92"/>
        <v>0</v>
      </c>
      <c r="F379" s="45">
        <f t="shared" si="72"/>
        <v>0</v>
      </c>
    </row>
    <row r="380" spans="1:6" ht="12.75" customHeight="1" x14ac:dyDescent="0.2">
      <c r="A380" s="63">
        <v>4221</v>
      </c>
      <c r="B380" s="64" t="s">
        <v>699</v>
      </c>
      <c r="C380" s="247" t="s">
        <v>791</v>
      </c>
      <c r="D380" s="194">
        <v>216</v>
      </c>
      <c r="E380" s="194">
        <v>0</v>
      </c>
      <c r="F380" s="45">
        <f t="shared" si="72"/>
        <v>0</v>
      </c>
    </row>
    <row r="381" spans="1:6" ht="12.75" customHeight="1" x14ac:dyDescent="0.2">
      <c r="A381" s="63">
        <v>4222</v>
      </c>
      <c r="B381" s="64" t="s">
        <v>792</v>
      </c>
      <c r="C381" s="247" t="s">
        <v>793</v>
      </c>
      <c r="D381" s="194">
        <v>0</v>
      </c>
      <c r="E381" s="194"/>
      <c r="F381" s="45" t="str">
        <f t="shared" si="72"/>
        <v>-</v>
      </c>
    </row>
    <row r="382" spans="1:6" ht="12.75" customHeight="1" x14ac:dyDescent="0.2">
      <c r="A382" s="63">
        <v>4223</v>
      </c>
      <c r="B382" s="64" t="s">
        <v>703</v>
      </c>
      <c r="C382" s="247" t="s">
        <v>794</v>
      </c>
      <c r="D382" s="194">
        <v>0</v>
      </c>
      <c r="E382" s="194"/>
      <c r="F382" s="45" t="str">
        <f t="shared" si="72"/>
        <v>-</v>
      </c>
    </row>
    <row r="383" spans="1:6" ht="12.75" customHeight="1" x14ac:dyDescent="0.2">
      <c r="A383" s="63">
        <v>4224</v>
      </c>
      <c r="B383" s="64" t="s">
        <v>705</v>
      </c>
      <c r="C383" s="247" t="s">
        <v>795</v>
      </c>
      <c r="D383" s="194">
        <v>0</v>
      </c>
      <c r="E383" s="194"/>
      <c r="F383" s="45" t="str">
        <f t="shared" si="72"/>
        <v>-</v>
      </c>
    </row>
    <row r="384" spans="1:6" ht="12.75" customHeight="1" x14ac:dyDescent="0.2">
      <c r="A384" s="70">
        <v>4225</v>
      </c>
      <c r="B384" s="65" t="s">
        <v>707</v>
      </c>
      <c r="C384" s="278" t="s">
        <v>796</v>
      </c>
      <c r="D384" s="192">
        <v>0</v>
      </c>
      <c r="E384" s="192"/>
      <c r="F384" s="71" t="str">
        <f t="shared" si="72"/>
        <v>-</v>
      </c>
    </row>
    <row r="385" spans="1:6" ht="12.75" customHeight="1" x14ac:dyDescent="0.2">
      <c r="A385" s="63">
        <v>4226</v>
      </c>
      <c r="B385" s="64" t="s">
        <v>709</v>
      </c>
      <c r="C385" s="247" t="s">
        <v>797</v>
      </c>
      <c r="D385" s="194">
        <v>0</v>
      </c>
      <c r="E385" s="194"/>
      <c r="F385" s="45" t="str">
        <f t="shared" si="72"/>
        <v>-</v>
      </c>
    </row>
    <row r="386" spans="1:6" ht="12.75" customHeight="1" x14ac:dyDescent="0.2">
      <c r="A386" s="63">
        <v>4227</v>
      </c>
      <c r="B386" s="183" t="s">
        <v>711</v>
      </c>
      <c r="C386" s="247" t="s">
        <v>798</v>
      </c>
      <c r="D386" s="194">
        <v>0</v>
      </c>
      <c r="E386" s="194"/>
      <c r="F386" s="45" t="str">
        <f t="shared" si="72"/>
        <v>-</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c r="F389" s="45" t="str">
        <f t="shared" si="72"/>
        <v>-</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0</v>
      </c>
      <c r="E395" s="194"/>
      <c r="F395" s="45" t="str">
        <f t="shared" si="72"/>
        <v>-</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0</v>
      </c>
      <c r="E400" s="194"/>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0</v>
      </c>
      <c r="E403" s="194"/>
      <c r="F403" s="45" t="str">
        <f t="shared" si="72"/>
        <v>-</v>
      </c>
    </row>
    <row r="404" spans="1:6" ht="12.75" customHeight="1" x14ac:dyDescent="0.2">
      <c r="A404" s="63">
        <v>4263</v>
      </c>
      <c r="B404" s="64" t="s">
        <v>747</v>
      </c>
      <c r="C404" s="247" t="s">
        <v>822</v>
      </c>
      <c r="D404" s="194">
        <v>0</v>
      </c>
      <c r="E404" s="194"/>
      <c r="F404" s="45" t="str">
        <f t="shared" si="72"/>
        <v>-</v>
      </c>
    </row>
    <row r="405" spans="1:6" ht="12.75" customHeight="1" x14ac:dyDescent="0.2">
      <c r="A405" s="63">
        <v>4264</v>
      </c>
      <c r="B405" s="64" t="s">
        <v>749</v>
      </c>
      <c r="C405" s="247" t="s">
        <v>823</v>
      </c>
      <c r="D405" s="194">
        <v>0</v>
      </c>
      <c r="E405" s="194"/>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c r="F413" s="45" t="str">
        <f t="shared" si="72"/>
        <v>-</v>
      </c>
    </row>
    <row r="414" spans="1:6" ht="12.75" customHeight="1" x14ac:dyDescent="0.2">
      <c r="A414" s="63">
        <v>452</v>
      </c>
      <c r="B414" s="64" t="s">
        <v>838</v>
      </c>
      <c r="C414" s="247" t="s">
        <v>839</v>
      </c>
      <c r="D414" s="194">
        <v>0</v>
      </c>
      <c r="E414" s="194"/>
      <c r="F414" s="45" t="str">
        <f t="shared" si="72"/>
        <v>-</v>
      </c>
    </row>
    <row r="415" spans="1:6" ht="12.75" customHeight="1" x14ac:dyDescent="0.2">
      <c r="A415" s="63">
        <v>453</v>
      </c>
      <c r="B415" s="64" t="s">
        <v>840</v>
      </c>
      <c r="C415" s="247" t="s">
        <v>841</v>
      </c>
      <c r="D415" s="194">
        <v>0</v>
      </c>
      <c r="E415" s="194"/>
      <c r="F415" s="45" t="str">
        <f t="shared" si="72"/>
        <v>-</v>
      </c>
    </row>
    <row r="416" spans="1:6" ht="12.75" customHeight="1" x14ac:dyDescent="0.2">
      <c r="A416" s="63">
        <v>454</v>
      </c>
      <c r="B416" s="64" t="s">
        <v>842</v>
      </c>
      <c r="C416" s="247" t="s">
        <v>843</v>
      </c>
      <c r="D416" s="194">
        <v>0</v>
      </c>
      <c r="E416" s="194"/>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216</v>
      </c>
      <c r="E418" s="60">
        <f t="shared" si="102"/>
        <v>0</v>
      </c>
      <c r="F418" s="45">
        <f t="shared" si="72"/>
        <v>0</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48724.130000000005</v>
      </c>
      <c r="E422" s="60">
        <f>E6+E308</f>
        <v>34784.160000000003</v>
      </c>
      <c r="F422" s="45">
        <f t="shared" si="72"/>
        <v>71.390007374169642</v>
      </c>
    </row>
    <row r="423" spans="1:6" ht="12.75" customHeight="1" x14ac:dyDescent="0.2">
      <c r="A423" s="63" t="s">
        <v>633</v>
      </c>
      <c r="B423" s="64" t="s">
        <v>856</v>
      </c>
      <c r="C423" s="247" t="s">
        <v>857</v>
      </c>
      <c r="D423" s="60">
        <f t="shared" ref="D423:E423" si="103">D299+D360</f>
        <v>72354.990000000005</v>
      </c>
      <c r="E423" s="60">
        <f t="shared" si="103"/>
        <v>86137.159999999989</v>
      </c>
      <c r="F423" s="45">
        <f t="shared" si="72"/>
        <v>119.04798825899911</v>
      </c>
    </row>
    <row r="424" spans="1:6" ht="12.75" customHeight="1" x14ac:dyDescent="0.2">
      <c r="A424" s="63" t="s">
        <v>633</v>
      </c>
      <c r="B424" s="64" t="s">
        <v>858</v>
      </c>
      <c r="C424" s="247" t="s">
        <v>859</v>
      </c>
      <c r="D424" s="60">
        <f t="shared" ref="D424:E424" si="104">IF(D422&gt;=D423,D422-D423,0)</f>
        <v>0</v>
      </c>
      <c r="E424" s="60">
        <f t="shared" si="104"/>
        <v>0</v>
      </c>
      <c r="F424" s="45" t="str">
        <f t="shared" si="72"/>
        <v>-</v>
      </c>
    </row>
    <row r="425" spans="1:6" ht="12.75" customHeight="1" x14ac:dyDescent="0.2">
      <c r="A425" s="63" t="s">
        <v>633</v>
      </c>
      <c r="B425" s="64" t="s">
        <v>860</v>
      </c>
      <c r="C425" s="247" t="s">
        <v>861</v>
      </c>
      <c r="D425" s="60">
        <f t="shared" ref="D425:E425" si="105">IF(D423&gt;=D422,D423-D422,0)</f>
        <v>23630.86</v>
      </c>
      <c r="E425" s="60">
        <f t="shared" si="105"/>
        <v>51352.999999999985</v>
      </c>
      <c r="F425" s="45">
        <f t="shared" si="72"/>
        <v>217.31329287211713</v>
      </c>
    </row>
    <row r="426" spans="1:6" ht="12.75" customHeight="1" x14ac:dyDescent="0.2">
      <c r="A426" s="251" t="s">
        <v>862</v>
      </c>
      <c r="B426" s="183" t="s">
        <v>863</v>
      </c>
      <c r="C426" s="252" t="s">
        <v>864</v>
      </c>
      <c r="D426" s="60">
        <f t="shared" ref="D426:E426" si="106">IF(D302-D303+D419-D420&gt;=0,D302-D303+D419-D420,0)</f>
        <v>244800.59</v>
      </c>
      <c r="E426" s="60">
        <f t="shared" si="106"/>
        <v>356278.38</v>
      </c>
      <c r="F426" s="45">
        <f t="shared" si="72"/>
        <v>145.53820315547443</v>
      </c>
    </row>
    <row r="427" spans="1:6" ht="12.75" customHeight="1" x14ac:dyDescent="0.2">
      <c r="A427" s="251" t="s">
        <v>862</v>
      </c>
      <c r="B427" s="64" t="s">
        <v>865</v>
      </c>
      <c r="C427" s="252" t="s">
        <v>866</v>
      </c>
      <c r="D427" s="60">
        <f t="shared" ref="D427:E427" si="107">IF(D303-D302+D420-D419&gt;=0,D303-D302+D420-D419,0)</f>
        <v>0</v>
      </c>
      <c r="E427" s="60">
        <f t="shared" si="107"/>
        <v>0</v>
      </c>
      <c r="F427" s="45" t="str">
        <f t="shared" si="72"/>
        <v>-</v>
      </c>
    </row>
    <row r="428" spans="1:6" ht="24" x14ac:dyDescent="0.2">
      <c r="A428" s="249" t="s">
        <v>867</v>
      </c>
      <c r="B428" s="243" t="s">
        <v>868</v>
      </c>
      <c r="C428" s="250" t="s">
        <v>869</v>
      </c>
      <c r="D428" s="81">
        <f t="shared" ref="D428:E428" si="108">D304+D421</f>
        <v>423274.16</v>
      </c>
      <c r="E428" s="81">
        <f t="shared" si="108"/>
        <v>240971.92</v>
      </c>
      <c r="F428" s="61">
        <f t="shared" si="72"/>
        <v>56.93045849999443</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c r="F433" s="45" t="str">
        <f t="shared" si="109"/>
        <v>-</v>
      </c>
    </row>
    <row r="434" spans="1:6" ht="12.75" customHeight="1" x14ac:dyDescent="0.2">
      <c r="A434" s="63">
        <v>8114</v>
      </c>
      <c r="B434" s="64" t="s">
        <v>879</v>
      </c>
      <c r="C434" s="247" t="s">
        <v>880</v>
      </c>
      <c r="D434" s="194">
        <v>0</v>
      </c>
      <c r="E434" s="194"/>
      <c r="F434" s="45" t="str">
        <f t="shared" si="109"/>
        <v>-</v>
      </c>
    </row>
    <row r="435" spans="1:6" ht="12.75" customHeight="1" x14ac:dyDescent="0.2">
      <c r="A435" s="63">
        <v>8115</v>
      </c>
      <c r="B435" s="64" t="s">
        <v>881</v>
      </c>
      <c r="C435" s="247" t="s">
        <v>882</v>
      </c>
      <c r="D435" s="194">
        <v>0</v>
      </c>
      <c r="E435" s="194"/>
      <c r="F435" s="45" t="str">
        <f t="shared" si="109"/>
        <v>-</v>
      </c>
    </row>
    <row r="436" spans="1:6" ht="12.75" customHeight="1" x14ac:dyDescent="0.2">
      <c r="A436" s="63">
        <v>8116</v>
      </c>
      <c r="B436" s="64" t="s">
        <v>883</v>
      </c>
      <c r="C436" s="247" t="s">
        <v>884</v>
      </c>
      <c r="D436" s="194">
        <v>0</v>
      </c>
      <c r="E436" s="194"/>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c r="F438" s="45" t="str">
        <f t="shared" si="109"/>
        <v>-</v>
      </c>
    </row>
    <row r="439" spans="1:6" ht="24" x14ac:dyDescent="0.2">
      <c r="A439" s="63">
        <v>8122</v>
      </c>
      <c r="B439" s="183" t="s">
        <v>889</v>
      </c>
      <c r="C439" s="247" t="s">
        <v>890</v>
      </c>
      <c r="D439" s="194">
        <v>0</v>
      </c>
      <c r="E439" s="194"/>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c r="F441" s="45" t="str">
        <f t="shared" si="109"/>
        <v>-</v>
      </c>
    </row>
    <row r="442" spans="1:6" ht="12.75" customHeight="1" x14ac:dyDescent="0.2">
      <c r="A442" s="63">
        <v>8133</v>
      </c>
      <c r="B442" s="64" t="s">
        <v>895</v>
      </c>
      <c r="C442" s="247" t="s">
        <v>896</v>
      </c>
      <c r="D442" s="194">
        <v>0</v>
      </c>
      <c r="E442" s="194"/>
      <c r="F442" s="45" t="str">
        <f t="shared" si="109"/>
        <v>-</v>
      </c>
    </row>
    <row r="443" spans="1:6" ht="12.75" customHeight="1" x14ac:dyDescent="0.2">
      <c r="A443" s="63">
        <v>8134</v>
      </c>
      <c r="B443" s="64" t="s">
        <v>897</v>
      </c>
      <c r="C443" s="247" t="s">
        <v>898</v>
      </c>
      <c r="D443" s="194">
        <v>0</v>
      </c>
      <c r="E443" s="194"/>
      <c r="F443" s="45" t="str">
        <f t="shared" si="109"/>
        <v>-</v>
      </c>
    </row>
    <row r="444" spans="1:6" ht="24" x14ac:dyDescent="0.2">
      <c r="A444" s="63">
        <v>814</v>
      </c>
      <c r="B444" s="183" t="s">
        <v>899</v>
      </c>
      <c r="C444" s="247" t="s">
        <v>900</v>
      </c>
      <c r="D444" s="194">
        <v>0</v>
      </c>
      <c r="E444" s="194"/>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c r="F446" s="45" t="str">
        <f t="shared" si="109"/>
        <v>-</v>
      </c>
    </row>
    <row r="447" spans="1:6" ht="24" x14ac:dyDescent="0.2">
      <c r="A447" s="63">
        <v>8154</v>
      </c>
      <c r="B447" s="64" t="s">
        <v>905</v>
      </c>
      <c r="C447" s="247" t="s">
        <v>906</v>
      </c>
      <c r="D447" s="194">
        <v>0</v>
      </c>
      <c r="E447" s="194"/>
      <c r="F447" s="45" t="str">
        <f t="shared" si="109"/>
        <v>-</v>
      </c>
    </row>
    <row r="448" spans="1:6" ht="24" x14ac:dyDescent="0.2">
      <c r="A448" s="63">
        <v>8155</v>
      </c>
      <c r="B448" s="64" t="s">
        <v>907</v>
      </c>
      <c r="C448" s="247" t="s">
        <v>908</v>
      </c>
      <c r="D448" s="194">
        <v>0</v>
      </c>
      <c r="E448" s="194"/>
      <c r="F448" s="45" t="str">
        <f t="shared" si="109"/>
        <v>-</v>
      </c>
    </row>
    <row r="449" spans="1:6" ht="12.75" customHeight="1" x14ac:dyDescent="0.2">
      <c r="A449" s="63">
        <v>8156</v>
      </c>
      <c r="B449" s="64" t="s">
        <v>909</v>
      </c>
      <c r="C449" s="247" t="s">
        <v>910</v>
      </c>
      <c r="D449" s="194">
        <v>0</v>
      </c>
      <c r="E449" s="194"/>
      <c r="F449" s="45" t="str">
        <f t="shared" si="109"/>
        <v>-</v>
      </c>
    </row>
    <row r="450" spans="1:6" ht="12.75" customHeight="1" x14ac:dyDescent="0.2">
      <c r="A450" s="63">
        <v>8157</v>
      </c>
      <c r="B450" s="64" t="s">
        <v>911</v>
      </c>
      <c r="C450" s="247" t="s">
        <v>912</v>
      </c>
      <c r="D450" s="194">
        <v>0</v>
      </c>
      <c r="E450" s="194"/>
      <c r="F450" s="45" t="str">
        <f t="shared" si="109"/>
        <v>-</v>
      </c>
    </row>
    <row r="451" spans="1:6" ht="12.75" customHeight="1" x14ac:dyDescent="0.2">
      <c r="A451" s="63">
        <v>8158</v>
      </c>
      <c r="B451" s="64" t="s">
        <v>913</v>
      </c>
      <c r="C451" s="247" t="s">
        <v>914</v>
      </c>
      <c r="D451" s="194">
        <v>0</v>
      </c>
      <c r="E451" s="194"/>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c r="F453" s="45" t="str">
        <f t="shared" si="109"/>
        <v>-</v>
      </c>
    </row>
    <row r="454" spans="1:6" ht="12.75" customHeight="1" x14ac:dyDescent="0.2">
      <c r="A454" s="63">
        <v>8164</v>
      </c>
      <c r="B454" s="64" t="s">
        <v>919</v>
      </c>
      <c r="C454" s="247" t="s">
        <v>920</v>
      </c>
      <c r="D454" s="194">
        <v>0</v>
      </c>
      <c r="E454" s="194"/>
      <c r="F454" s="45" t="str">
        <f t="shared" si="109"/>
        <v>-</v>
      </c>
    </row>
    <row r="455" spans="1:6" ht="12.75" customHeight="1" x14ac:dyDescent="0.2">
      <c r="A455" s="63">
        <v>8165</v>
      </c>
      <c r="B455" s="64" t="s">
        <v>921</v>
      </c>
      <c r="C455" s="247" t="s">
        <v>922</v>
      </c>
      <c r="D455" s="194">
        <v>0</v>
      </c>
      <c r="E455" s="194"/>
      <c r="F455" s="45" t="str">
        <f t="shared" si="109"/>
        <v>-</v>
      </c>
    </row>
    <row r="456" spans="1:6" ht="12.75" customHeight="1" x14ac:dyDescent="0.2">
      <c r="A456" s="63">
        <v>8166</v>
      </c>
      <c r="B456" s="64" t="s">
        <v>923</v>
      </c>
      <c r="C456" s="247" t="s">
        <v>924</v>
      </c>
      <c r="D456" s="194">
        <v>0</v>
      </c>
      <c r="E456" s="194"/>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c r="F458" s="45" t="str">
        <f t="shared" si="109"/>
        <v>-</v>
      </c>
    </row>
    <row r="459" spans="1:6" ht="12.75" customHeight="1" x14ac:dyDescent="0.2">
      <c r="A459" s="63">
        <v>8172</v>
      </c>
      <c r="B459" s="64" t="s">
        <v>929</v>
      </c>
      <c r="C459" s="247" t="s">
        <v>930</v>
      </c>
      <c r="D459" s="194">
        <v>0</v>
      </c>
      <c r="E459" s="194"/>
      <c r="F459" s="45" t="str">
        <f t="shared" si="109"/>
        <v>-</v>
      </c>
    </row>
    <row r="460" spans="1:6" ht="12.75" customHeight="1" x14ac:dyDescent="0.2">
      <c r="A460" s="63">
        <v>8173</v>
      </c>
      <c r="B460" s="64" t="s">
        <v>931</v>
      </c>
      <c r="C460" s="247" t="s">
        <v>932</v>
      </c>
      <c r="D460" s="194">
        <v>0</v>
      </c>
      <c r="E460" s="194"/>
      <c r="F460" s="45" t="str">
        <f t="shared" si="109"/>
        <v>-</v>
      </c>
    </row>
    <row r="461" spans="1:6" ht="12.75" customHeight="1" x14ac:dyDescent="0.2">
      <c r="A461" s="63">
        <v>8174</v>
      </c>
      <c r="B461" s="64" t="s">
        <v>933</v>
      </c>
      <c r="C461" s="247" t="s">
        <v>934</v>
      </c>
      <c r="D461" s="194">
        <v>0</v>
      </c>
      <c r="E461" s="194"/>
      <c r="F461" s="45" t="str">
        <f t="shared" si="109"/>
        <v>-</v>
      </c>
    </row>
    <row r="462" spans="1:6" ht="12.75" customHeight="1" x14ac:dyDescent="0.2">
      <c r="A462" s="63">
        <v>8175</v>
      </c>
      <c r="B462" s="64" t="s">
        <v>935</v>
      </c>
      <c r="C462" s="247" t="s">
        <v>936</v>
      </c>
      <c r="D462" s="194">
        <v>0</v>
      </c>
      <c r="E462" s="194"/>
      <c r="F462" s="45" t="str">
        <f t="shared" si="109"/>
        <v>-</v>
      </c>
    </row>
    <row r="463" spans="1:6" ht="24" x14ac:dyDescent="0.2">
      <c r="A463" s="63">
        <v>8176</v>
      </c>
      <c r="B463" s="64" t="s">
        <v>937</v>
      </c>
      <c r="C463" s="247" t="s">
        <v>938</v>
      </c>
      <c r="D463" s="194">
        <v>0</v>
      </c>
      <c r="E463" s="194"/>
      <c r="F463" s="45" t="str">
        <f t="shared" si="109"/>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c r="F468" s="45" t="str">
        <f t="shared" si="109"/>
        <v>-</v>
      </c>
    </row>
    <row r="469" spans="1:6" ht="12.75" customHeight="1" x14ac:dyDescent="0.2">
      <c r="A469" s="63">
        <v>8212</v>
      </c>
      <c r="B469" s="64" t="s">
        <v>949</v>
      </c>
      <c r="C469" s="247" t="s">
        <v>950</v>
      </c>
      <c r="D469" s="194">
        <v>0</v>
      </c>
      <c r="E469" s="194"/>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c r="F471" s="45" t="str">
        <f t="shared" si="109"/>
        <v>-</v>
      </c>
    </row>
    <row r="472" spans="1:6" ht="12.75" customHeight="1" x14ac:dyDescent="0.2">
      <c r="A472" s="63">
        <v>8222</v>
      </c>
      <c r="B472" s="64" t="s">
        <v>955</v>
      </c>
      <c r="C472" s="247" t="s">
        <v>956</v>
      </c>
      <c r="D472" s="194">
        <v>0</v>
      </c>
      <c r="E472" s="194"/>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c r="F474" s="45" t="str">
        <f t="shared" si="109"/>
        <v>-</v>
      </c>
    </row>
    <row r="475" spans="1:6" ht="12.75" customHeight="1" x14ac:dyDescent="0.2">
      <c r="A475" s="63">
        <v>8232</v>
      </c>
      <c r="B475" s="64" t="s">
        <v>961</v>
      </c>
      <c r="C475" s="247" t="s">
        <v>962</v>
      </c>
      <c r="D475" s="194">
        <v>0</v>
      </c>
      <c r="E475" s="194"/>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c r="F477" s="45" t="str">
        <f t="shared" si="109"/>
        <v>-</v>
      </c>
    </row>
    <row r="478" spans="1:6" ht="12.75" customHeight="1" x14ac:dyDescent="0.2">
      <c r="A478" s="63">
        <v>8242</v>
      </c>
      <c r="B478" s="64" t="s">
        <v>967</v>
      </c>
      <c r="C478" s="247" t="s">
        <v>968</v>
      </c>
      <c r="D478" s="194">
        <v>0</v>
      </c>
      <c r="E478" s="194"/>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c r="F481" s="45" t="str">
        <f t="shared" si="109"/>
        <v>-</v>
      </c>
    </row>
    <row r="482" spans="1:6" ht="12.75" customHeight="1" x14ac:dyDescent="0.2">
      <c r="A482" s="63">
        <v>8313</v>
      </c>
      <c r="B482" s="64" t="s">
        <v>975</v>
      </c>
      <c r="C482" s="247" t="s">
        <v>976</v>
      </c>
      <c r="D482" s="194">
        <v>0</v>
      </c>
      <c r="E482" s="194"/>
      <c r="F482" s="45" t="str">
        <f t="shared" si="109"/>
        <v>-</v>
      </c>
    </row>
    <row r="483" spans="1:6" ht="12.75" customHeight="1" x14ac:dyDescent="0.2">
      <c r="A483" s="63">
        <v>8314</v>
      </c>
      <c r="B483" s="64" t="s">
        <v>977</v>
      </c>
      <c r="C483" s="247" t="s">
        <v>978</v>
      </c>
      <c r="D483" s="194">
        <v>0</v>
      </c>
      <c r="E483" s="194"/>
      <c r="F483" s="45" t="str">
        <f t="shared" si="109"/>
        <v>-</v>
      </c>
    </row>
    <row r="484" spans="1:6" ht="24" x14ac:dyDescent="0.2">
      <c r="A484" s="63">
        <v>832</v>
      </c>
      <c r="B484" s="183" t="s">
        <v>979</v>
      </c>
      <c r="C484" s="247" t="s">
        <v>980</v>
      </c>
      <c r="D484" s="194">
        <v>0</v>
      </c>
      <c r="E484" s="194"/>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c r="F486" s="45" t="str">
        <f t="shared" si="109"/>
        <v>-</v>
      </c>
    </row>
    <row r="487" spans="1:6" ht="12.75" customHeight="1" x14ac:dyDescent="0.2">
      <c r="A487" s="63">
        <v>8332</v>
      </c>
      <c r="B487" s="64" t="s">
        <v>985</v>
      </c>
      <c r="C487" s="247" t="s">
        <v>986</v>
      </c>
      <c r="D487" s="194">
        <v>0</v>
      </c>
      <c r="E487" s="194"/>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c r="F489" s="45" t="str">
        <f t="shared" si="109"/>
        <v>-</v>
      </c>
    </row>
    <row r="490" spans="1:6" ht="12.75" customHeight="1" x14ac:dyDescent="0.2">
      <c r="A490" s="63">
        <v>8342</v>
      </c>
      <c r="B490" s="64" t="s">
        <v>991</v>
      </c>
      <c r="C490" s="247" t="s">
        <v>992</v>
      </c>
      <c r="D490" s="194">
        <v>0</v>
      </c>
      <c r="E490" s="194"/>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c r="F493" s="45" t="str">
        <f t="shared" si="109"/>
        <v>-</v>
      </c>
    </row>
    <row r="494" spans="1:6" ht="12.75" customHeight="1" x14ac:dyDescent="0.2">
      <c r="A494" s="63">
        <v>8414</v>
      </c>
      <c r="B494" s="64" t="s">
        <v>999</v>
      </c>
      <c r="C494" s="247" t="s">
        <v>1000</v>
      </c>
      <c r="D494" s="194">
        <v>0</v>
      </c>
      <c r="E494" s="194"/>
      <c r="F494" s="45" t="str">
        <f t="shared" si="109"/>
        <v>-</v>
      </c>
    </row>
    <row r="495" spans="1:6" ht="12.75" customHeight="1" x14ac:dyDescent="0.2">
      <c r="A495" s="63">
        <v>8415</v>
      </c>
      <c r="B495" s="64" t="s">
        <v>1001</v>
      </c>
      <c r="C495" s="247" t="s">
        <v>1002</v>
      </c>
      <c r="D495" s="194">
        <v>0</v>
      </c>
      <c r="E495" s="194"/>
      <c r="F495" s="45" t="str">
        <f t="shared" si="109"/>
        <v>-</v>
      </c>
    </row>
    <row r="496" spans="1:6" ht="12.75" customHeight="1" x14ac:dyDescent="0.2">
      <c r="A496" s="63">
        <v>8416</v>
      </c>
      <c r="B496" s="64" t="s">
        <v>1003</v>
      </c>
      <c r="C496" s="247" t="s">
        <v>1004</v>
      </c>
      <c r="D496" s="194">
        <v>0</v>
      </c>
      <c r="E496" s="194"/>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c r="F498" s="45" t="str">
        <f t="shared" si="109"/>
        <v>-</v>
      </c>
    </row>
    <row r="499" spans="1:6" ht="12.75" customHeight="1" x14ac:dyDescent="0.2">
      <c r="A499" s="63">
        <v>8423</v>
      </c>
      <c r="B499" s="64" t="s">
        <v>1009</v>
      </c>
      <c r="C499" s="247" t="s">
        <v>1010</v>
      </c>
      <c r="D499" s="194">
        <v>0</v>
      </c>
      <c r="E499" s="194"/>
      <c r="F499" s="45" t="str">
        <f t="shared" si="109"/>
        <v>-</v>
      </c>
    </row>
    <row r="500" spans="1:6" ht="12.75" customHeight="1" x14ac:dyDescent="0.2">
      <c r="A500" s="63">
        <v>8424</v>
      </c>
      <c r="B500" s="64" t="s">
        <v>1011</v>
      </c>
      <c r="C500" s="247" t="s">
        <v>1012</v>
      </c>
      <c r="D500" s="194">
        <v>0</v>
      </c>
      <c r="E500" s="194"/>
      <c r="F500" s="45" t="str">
        <f t="shared" si="109"/>
        <v>-</v>
      </c>
    </row>
    <row r="501" spans="1:6" ht="12.75" customHeight="1" x14ac:dyDescent="0.2">
      <c r="A501" s="63">
        <v>843</v>
      </c>
      <c r="B501" s="64" t="s">
        <v>1013</v>
      </c>
      <c r="C501" s="247" t="s">
        <v>1014</v>
      </c>
      <c r="D501" s="194">
        <v>0</v>
      </c>
      <c r="E501" s="194"/>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c r="F503" s="45" t="str">
        <f t="shared" si="109"/>
        <v>-</v>
      </c>
    </row>
    <row r="504" spans="1:6" ht="12.75" customHeight="1" x14ac:dyDescent="0.2">
      <c r="A504" s="63">
        <v>8444</v>
      </c>
      <c r="B504" s="64" t="s">
        <v>1019</v>
      </c>
      <c r="C504" s="247" t="s">
        <v>1020</v>
      </c>
      <c r="D504" s="194">
        <v>0</v>
      </c>
      <c r="E504" s="194"/>
      <c r="F504" s="45" t="str">
        <f t="shared" si="109"/>
        <v>-</v>
      </c>
    </row>
    <row r="505" spans="1:6" ht="24" x14ac:dyDescent="0.2">
      <c r="A505" s="63">
        <v>8445</v>
      </c>
      <c r="B505" s="64" t="s">
        <v>1021</v>
      </c>
      <c r="C505" s="247" t="s">
        <v>1022</v>
      </c>
      <c r="D505" s="194">
        <v>0</v>
      </c>
      <c r="E505" s="194"/>
      <c r="F505" s="45" t="str">
        <f t="shared" si="109"/>
        <v>-</v>
      </c>
    </row>
    <row r="506" spans="1:6" ht="12.75" customHeight="1" x14ac:dyDescent="0.2">
      <c r="A506" s="63">
        <v>8446</v>
      </c>
      <c r="B506" s="64" t="s">
        <v>1023</v>
      </c>
      <c r="C506" s="247" t="s">
        <v>1024</v>
      </c>
      <c r="D506" s="194">
        <v>0</v>
      </c>
      <c r="E506" s="194"/>
      <c r="F506" s="45" t="str">
        <f t="shared" si="109"/>
        <v>-</v>
      </c>
    </row>
    <row r="507" spans="1:6" ht="12.75" customHeight="1" x14ac:dyDescent="0.2">
      <c r="A507" s="63">
        <v>8447</v>
      </c>
      <c r="B507" s="64" t="s">
        <v>1025</v>
      </c>
      <c r="C507" s="247" t="s">
        <v>1026</v>
      </c>
      <c r="D507" s="194">
        <v>0</v>
      </c>
      <c r="E507" s="194"/>
      <c r="F507" s="45" t="str">
        <f t="shared" si="109"/>
        <v>-</v>
      </c>
    </row>
    <row r="508" spans="1:6" ht="12.75" customHeight="1" x14ac:dyDescent="0.2">
      <c r="A508" s="63">
        <v>8448</v>
      </c>
      <c r="B508" s="64" t="s">
        <v>1027</v>
      </c>
      <c r="C508" s="247" t="s">
        <v>1028</v>
      </c>
      <c r="D508" s="194">
        <v>0</v>
      </c>
      <c r="E508" s="194"/>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c r="F510" s="45" t="str">
        <f t="shared" si="109"/>
        <v>-</v>
      </c>
    </row>
    <row r="511" spans="1:6" ht="12.75" customHeight="1" x14ac:dyDescent="0.2">
      <c r="A511" s="63">
        <v>8454</v>
      </c>
      <c r="B511" s="64" t="s">
        <v>1033</v>
      </c>
      <c r="C511" s="247" t="s">
        <v>1034</v>
      </c>
      <c r="D511" s="194">
        <v>0</v>
      </c>
      <c r="E511" s="194"/>
      <c r="F511" s="45" t="str">
        <f t="shared" si="109"/>
        <v>-</v>
      </c>
    </row>
    <row r="512" spans="1:6" ht="12.75" customHeight="1" x14ac:dyDescent="0.2">
      <c r="A512" s="63">
        <v>8455</v>
      </c>
      <c r="B512" s="64" t="s">
        <v>1035</v>
      </c>
      <c r="C512" s="247" t="s">
        <v>1036</v>
      </c>
      <c r="D512" s="194">
        <v>0</v>
      </c>
      <c r="E512" s="194"/>
      <c r="F512" s="45" t="str">
        <f t="shared" si="109"/>
        <v>-</v>
      </c>
    </row>
    <row r="513" spans="1:6" ht="12.75" customHeight="1" x14ac:dyDescent="0.2">
      <c r="A513" s="63">
        <v>8456</v>
      </c>
      <c r="B513" s="64" t="s">
        <v>1037</v>
      </c>
      <c r="C513" s="247" t="s">
        <v>1038</v>
      </c>
      <c r="D513" s="194">
        <v>0</v>
      </c>
      <c r="E513" s="194"/>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c r="F515" s="45" t="str">
        <f t="shared" si="109"/>
        <v>-</v>
      </c>
    </row>
    <row r="516" spans="1:6" ht="12.75" customHeight="1" x14ac:dyDescent="0.2">
      <c r="A516" s="63">
        <v>8472</v>
      </c>
      <c r="B516" s="64" t="s">
        <v>1043</v>
      </c>
      <c r="C516" s="247" t="s">
        <v>1044</v>
      </c>
      <c r="D516" s="194">
        <v>0</v>
      </c>
      <c r="E516" s="194"/>
      <c r="F516" s="45" t="str">
        <f t="shared" si="109"/>
        <v>-</v>
      </c>
    </row>
    <row r="517" spans="1:6" ht="12.75" customHeight="1" x14ac:dyDescent="0.2">
      <c r="A517" s="63">
        <v>8473</v>
      </c>
      <c r="B517" s="64" t="s">
        <v>1045</v>
      </c>
      <c r="C517" s="247" t="s">
        <v>1046</v>
      </c>
      <c r="D517" s="194">
        <v>0</v>
      </c>
      <c r="E517" s="194"/>
      <c r="F517" s="45" t="str">
        <f t="shared" si="109"/>
        <v>-</v>
      </c>
    </row>
    <row r="518" spans="1:6" ht="12.75" customHeight="1" x14ac:dyDescent="0.2">
      <c r="A518" s="63">
        <v>8474</v>
      </c>
      <c r="B518" s="64" t="s">
        <v>1047</v>
      </c>
      <c r="C518" s="247" t="s">
        <v>1048</v>
      </c>
      <c r="D518" s="194">
        <v>0</v>
      </c>
      <c r="E518" s="194"/>
      <c r="F518" s="45" t="str">
        <f t="shared" si="109"/>
        <v>-</v>
      </c>
    </row>
    <row r="519" spans="1:6" ht="12.75" customHeight="1" x14ac:dyDescent="0.2">
      <c r="A519" s="63">
        <v>8475</v>
      </c>
      <c r="B519" s="64" t="s">
        <v>1049</v>
      </c>
      <c r="C519" s="247" t="s">
        <v>1050</v>
      </c>
      <c r="D519" s="194">
        <v>0</v>
      </c>
      <c r="E519" s="194"/>
      <c r="F519" s="45" t="str">
        <f t="shared" si="109"/>
        <v>-</v>
      </c>
    </row>
    <row r="520" spans="1:6" ht="12.75" customHeight="1" x14ac:dyDescent="0.2">
      <c r="A520" s="63">
        <v>8476</v>
      </c>
      <c r="B520" s="64" t="s">
        <v>1051</v>
      </c>
      <c r="C520" s="247" t="s">
        <v>1052</v>
      </c>
      <c r="D520" s="194">
        <v>0</v>
      </c>
      <c r="E520" s="194"/>
      <c r="F520" s="45" t="str">
        <f t="shared" si="109"/>
        <v>-</v>
      </c>
    </row>
    <row r="521" spans="1:6" ht="12" x14ac:dyDescent="0.2">
      <c r="A521" s="70" t="s">
        <v>1053</v>
      </c>
      <c r="B521" s="65" t="s">
        <v>1054</v>
      </c>
      <c r="C521" s="278" t="s">
        <v>1053</v>
      </c>
      <c r="D521" s="192">
        <v>0</v>
      </c>
      <c r="E521" s="192"/>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c r="F524" s="45" t="str">
        <f t="shared" si="109"/>
        <v>-</v>
      </c>
    </row>
    <row r="525" spans="1:6" ht="12.75" customHeight="1" x14ac:dyDescent="0.2">
      <c r="A525" s="63">
        <v>8512</v>
      </c>
      <c r="B525" s="64" t="s">
        <v>1061</v>
      </c>
      <c r="C525" s="247" t="s">
        <v>1062</v>
      </c>
      <c r="D525" s="194">
        <v>0</v>
      </c>
      <c r="E525" s="194"/>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c r="F527" s="45" t="str">
        <f t="shared" si="109"/>
        <v>-</v>
      </c>
    </row>
    <row r="528" spans="1:6" ht="12.75" customHeight="1" x14ac:dyDescent="0.2">
      <c r="A528" s="63">
        <v>8522</v>
      </c>
      <c r="B528" s="64" t="s">
        <v>1067</v>
      </c>
      <c r="C528" s="247" t="s">
        <v>1068</v>
      </c>
      <c r="D528" s="194">
        <v>0</v>
      </c>
      <c r="E528" s="194"/>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c r="F530" s="45" t="str">
        <f t="shared" si="109"/>
        <v>-</v>
      </c>
    </row>
    <row r="531" spans="1:6" ht="12.75" customHeight="1" x14ac:dyDescent="0.2">
      <c r="A531" s="63">
        <v>8532</v>
      </c>
      <c r="B531" s="64" t="s">
        <v>1073</v>
      </c>
      <c r="C531" s="247" t="s">
        <v>1074</v>
      </c>
      <c r="D531" s="194">
        <v>0</v>
      </c>
      <c r="E531" s="194"/>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c r="F533" s="45" t="str">
        <f t="shared" si="109"/>
        <v>-</v>
      </c>
    </row>
    <row r="534" spans="1:6" ht="12.75" customHeight="1" x14ac:dyDescent="0.2">
      <c r="A534" s="63">
        <v>8542</v>
      </c>
      <c r="B534" s="64" t="s">
        <v>1079</v>
      </c>
      <c r="C534" s="247" t="s">
        <v>1080</v>
      </c>
      <c r="D534" s="194">
        <v>0</v>
      </c>
      <c r="E534" s="194"/>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c r="F538" s="45" t="str">
        <f t="shared" si="109"/>
        <v>-</v>
      </c>
    </row>
    <row r="539" spans="1:6" ht="12.75" customHeight="1" x14ac:dyDescent="0.2">
      <c r="A539" s="63">
        <v>5114</v>
      </c>
      <c r="B539" s="64" t="s">
        <v>1089</v>
      </c>
      <c r="C539" s="247" t="s">
        <v>1090</v>
      </c>
      <c r="D539" s="194">
        <v>0</v>
      </c>
      <c r="E539" s="194"/>
      <c r="F539" s="45" t="str">
        <f t="shared" si="109"/>
        <v>-</v>
      </c>
    </row>
    <row r="540" spans="1:6" ht="12.75" customHeight="1" x14ac:dyDescent="0.2">
      <c r="A540" s="63">
        <v>5115</v>
      </c>
      <c r="B540" s="64" t="s">
        <v>1091</v>
      </c>
      <c r="C540" s="247" t="s">
        <v>1092</v>
      </c>
      <c r="D540" s="194">
        <v>0</v>
      </c>
      <c r="E540" s="194"/>
      <c r="F540" s="45" t="str">
        <f t="shared" si="109"/>
        <v>-</v>
      </c>
    </row>
    <row r="541" spans="1:6" ht="12.75" customHeight="1" x14ac:dyDescent="0.2">
      <c r="A541" s="63">
        <v>5116</v>
      </c>
      <c r="B541" s="64" t="s">
        <v>1093</v>
      </c>
      <c r="C541" s="247" t="s">
        <v>1094</v>
      </c>
      <c r="D541" s="194">
        <v>0</v>
      </c>
      <c r="E541" s="194"/>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c r="F543" s="45" t="str">
        <f t="shared" si="109"/>
        <v>-</v>
      </c>
    </row>
    <row r="544" spans="1:6" ht="24" x14ac:dyDescent="0.2">
      <c r="A544" s="63">
        <v>5122</v>
      </c>
      <c r="B544" s="64" t="s">
        <v>1099</v>
      </c>
      <c r="C544" s="247" t="s">
        <v>1100</v>
      </c>
      <c r="D544" s="194">
        <v>0</v>
      </c>
      <c r="E544" s="194"/>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c r="F546" s="45" t="str">
        <f t="shared" si="109"/>
        <v>-</v>
      </c>
    </row>
    <row r="547" spans="1:6" ht="12.75" customHeight="1" x14ac:dyDescent="0.2">
      <c r="A547" s="251">
        <v>5133</v>
      </c>
      <c r="B547" s="64" t="s">
        <v>1105</v>
      </c>
      <c r="C547" s="252" t="s">
        <v>1106</v>
      </c>
      <c r="D547" s="194">
        <v>0</v>
      </c>
      <c r="E547" s="194"/>
      <c r="F547" s="45" t="str">
        <f t="shared" si="109"/>
        <v>-</v>
      </c>
    </row>
    <row r="548" spans="1:6" ht="12.75" customHeight="1" x14ac:dyDescent="0.2">
      <c r="A548" s="251">
        <v>5134</v>
      </c>
      <c r="B548" s="64" t="s">
        <v>1107</v>
      </c>
      <c r="C548" s="252" t="s">
        <v>1108</v>
      </c>
      <c r="D548" s="194">
        <v>0</v>
      </c>
      <c r="E548" s="194"/>
      <c r="F548" s="45" t="str">
        <f t="shared" si="109"/>
        <v>-</v>
      </c>
    </row>
    <row r="549" spans="1:6" ht="12.75" customHeight="1" x14ac:dyDescent="0.2">
      <c r="A549" s="63">
        <v>514</v>
      </c>
      <c r="B549" s="183" t="s">
        <v>1109</v>
      </c>
      <c r="C549" s="247" t="s">
        <v>1110</v>
      </c>
      <c r="D549" s="194">
        <v>0</v>
      </c>
      <c r="E549" s="194"/>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c r="F551" s="45" t="str">
        <f t="shared" si="109"/>
        <v>-</v>
      </c>
    </row>
    <row r="552" spans="1:6" ht="12.75" customHeight="1" x14ac:dyDescent="0.2">
      <c r="A552" s="63">
        <v>5154</v>
      </c>
      <c r="B552" s="64" t="s">
        <v>1115</v>
      </c>
      <c r="C552" s="247" t="s">
        <v>1116</v>
      </c>
      <c r="D552" s="194">
        <v>0</v>
      </c>
      <c r="E552" s="194"/>
      <c r="F552" s="45" t="str">
        <f t="shared" si="109"/>
        <v>-</v>
      </c>
    </row>
    <row r="553" spans="1:6" ht="24" x14ac:dyDescent="0.2">
      <c r="A553" s="63">
        <v>5155</v>
      </c>
      <c r="B553" s="64" t="s">
        <v>1117</v>
      </c>
      <c r="C553" s="247" t="s">
        <v>1118</v>
      </c>
      <c r="D553" s="194">
        <v>0</v>
      </c>
      <c r="E553" s="194"/>
      <c r="F553" s="45" t="str">
        <f t="shared" si="109"/>
        <v>-</v>
      </c>
    </row>
    <row r="554" spans="1:6" ht="12.75" customHeight="1" x14ac:dyDescent="0.2">
      <c r="A554" s="63">
        <v>5156</v>
      </c>
      <c r="B554" s="64" t="s">
        <v>1119</v>
      </c>
      <c r="C554" s="247" t="s">
        <v>1120</v>
      </c>
      <c r="D554" s="194">
        <v>0</v>
      </c>
      <c r="E554" s="194"/>
      <c r="F554" s="45" t="str">
        <f t="shared" si="109"/>
        <v>-</v>
      </c>
    </row>
    <row r="555" spans="1:6" ht="12.75" customHeight="1" x14ac:dyDescent="0.2">
      <c r="A555" s="63">
        <v>5157</v>
      </c>
      <c r="B555" s="64" t="s">
        <v>1121</v>
      </c>
      <c r="C555" s="247" t="s">
        <v>1122</v>
      </c>
      <c r="D555" s="194">
        <v>0</v>
      </c>
      <c r="E555" s="194"/>
      <c r="F555" s="45" t="str">
        <f t="shared" si="109"/>
        <v>-</v>
      </c>
    </row>
    <row r="556" spans="1:6" ht="12.75" customHeight="1" x14ac:dyDescent="0.2">
      <c r="A556" s="63">
        <v>5158</v>
      </c>
      <c r="B556" s="64" t="s">
        <v>1123</v>
      </c>
      <c r="C556" s="247" t="s">
        <v>1124</v>
      </c>
      <c r="D556" s="194">
        <v>0</v>
      </c>
      <c r="E556" s="194"/>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c r="F558" s="45" t="str">
        <f t="shared" si="109"/>
        <v>-</v>
      </c>
    </row>
    <row r="559" spans="1:6" ht="12.75" customHeight="1" x14ac:dyDescent="0.2">
      <c r="A559" s="63">
        <v>5164</v>
      </c>
      <c r="B559" s="64" t="s">
        <v>1129</v>
      </c>
      <c r="C559" s="247" t="s">
        <v>1130</v>
      </c>
      <c r="D559" s="194">
        <v>0</v>
      </c>
      <c r="E559" s="194"/>
      <c r="F559" s="45" t="str">
        <f t="shared" si="109"/>
        <v>-</v>
      </c>
    </row>
    <row r="560" spans="1:6" ht="12.75" customHeight="1" x14ac:dyDescent="0.2">
      <c r="A560" s="63">
        <v>5165</v>
      </c>
      <c r="B560" s="64" t="s">
        <v>1131</v>
      </c>
      <c r="C560" s="247" t="s">
        <v>1132</v>
      </c>
      <c r="D560" s="194">
        <v>0</v>
      </c>
      <c r="E560" s="194"/>
      <c r="F560" s="45" t="str">
        <f t="shared" si="109"/>
        <v>-</v>
      </c>
    </row>
    <row r="561" spans="1:6" ht="12.75" customHeight="1" x14ac:dyDescent="0.2">
      <c r="A561" s="63">
        <v>5166</v>
      </c>
      <c r="B561" s="64" t="s">
        <v>1133</v>
      </c>
      <c r="C561" s="247" t="s">
        <v>1134</v>
      </c>
      <c r="D561" s="194">
        <v>0</v>
      </c>
      <c r="E561" s="194"/>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c r="F563" s="45" t="str">
        <f t="shared" si="109"/>
        <v>-</v>
      </c>
    </row>
    <row r="564" spans="1:6" ht="12.75" customHeight="1" x14ac:dyDescent="0.2">
      <c r="A564" s="63">
        <v>5172</v>
      </c>
      <c r="B564" s="64" t="s">
        <v>1139</v>
      </c>
      <c r="C564" s="247" t="s">
        <v>1140</v>
      </c>
      <c r="D564" s="194">
        <v>0</v>
      </c>
      <c r="E564" s="194"/>
      <c r="F564" s="45" t="str">
        <f t="shared" si="109"/>
        <v>-</v>
      </c>
    </row>
    <row r="565" spans="1:6" ht="12.75" customHeight="1" x14ac:dyDescent="0.2">
      <c r="A565" s="63">
        <v>5173</v>
      </c>
      <c r="B565" s="64" t="s">
        <v>1141</v>
      </c>
      <c r="C565" s="247" t="s">
        <v>1142</v>
      </c>
      <c r="D565" s="194">
        <v>0</v>
      </c>
      <c r="E565" s="194"/>
      <c r="F565" s="45" t="str">
        <f t="shared" si="109"/>
        <v>-</v>
      </c>
    </row>
    <row r="566" spans="1:6" ht="12.75" customHeight="1" x14ac:dyDescent="0.2">
      <c r="A566" s="63">
        <v>5174</v>
      </c>
      <c r="B566" s="64" t="s">
        <v>1143</v>
      </c>
      <c r="C566" s="247" t="s">
        <v>1144</v>
      </c>
      <c r="D566" s="194">
        <v>0</v>
      </c>
      <c r="E566" s="194"/>
      <c r="F566" s="45" t="str">
        <f t="shared" si="109"/>
        <v>-</v>
      </c>
    </row>
    <row r="567" spans="1:6" ht="12.75" customHeight="1" x14ac:dyDescent="0.2">
      <c r="A567" s="63">
        <v>5175</v>
      </c>
      <c r="B567" s="64" t="s">
        <v>1145</v>
      </c>
      <c r="C567" s="247" t="s">
        <v>1146</v>
      </c>
      <c r="D567" s="194">
        <v>0</v>
      </c>
      <c r="E567" s="194"/>
      <c r="F567" s="45" t="str">
        <f t="shared" si="109"/>
        <v>-</v>
      </c>
    </row>
    <row r="568" spans="1:6" ht="12.75" customHeight="1" x14ac:dyDescent="0.2">
      <c r="A568" s="70">
        <v>5176</v>
      </c>
      <c r="B568" s="65" t="s">
        <v>1147</v>
      </c>
      <c r="C568" s="278" t="s">
        <v>1148</v>
      </c>
      <c r="D568" s="192">
        <v>0</v>
      </c>
      <c r="E568" s="192"/>
      <c r="F568" s="71" t="str">
        <f t="shared" si="109"/>
        <v>-</v>
      </c>
    </row>
    <row r="569" spans="1:6" ht="12" x14ac:dyDescent="0.2">
      <c r="A569" s="70">
        <v>5177</v>
      </c>
      <c r="B569" s="182" t="s">
        <v>1149</v>
      </c>
      <c r="C569" s="278" t="s">
        <v>1150</v>
      </c>
      <c r="D569" s="192">
        <v>0</v>
      </c>
      <c r="E569" s="192"/>
      <c r="F569" s="71" t="str">
        <f t="shared" si="109"/>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c r="F573" s="45" t="str">
        <f t="shared" si="109"/>
        <v>-</v>
      </c>
    </row>
    <row r="574" spans="1:6" ht="12.75" customHeight="1" x14ac:dyDescent="0.2">
      <c r="A574" s="63">
        <v>5212</v>
      </c>
      <c r="B574" s="64" t="s">
        <v>1159</v>
      </c>
      <c r="C574" s="247" t="s">
        <v>1160</v>
      </c>
      <c r="D574" s="194">
        <v>0</v>
      </c>
      <c r="E574" s="194"/>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c r="F576" s="45" t="str">
        <f t="shared" si="109"/>
        <v>-</v>
      </c>
    </row>
    <row r="577" spans="1:6" ht="12.75" customHeight="1" x14ac:dyDescent="0.2">
      <c r="A577" s="63">
        <v>5222</v>
      </c>
      <c r="B577" s="64" t="s">
        <v>955</v>
      </c>
      <c r="C577" s="247" t="s">
        <v>1164</v>
      </c>
      <c r="D577" s="194">
        <v>0</v>
      </c>
      <c r="E577" s="194"/>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c r="F579" s="45" t="str">
        <f t="shared" si="109"/>
        <v>-</v>
      </c>
    </row>
    <row r="580" spans="1:6" ht="12.75" customHeight="1" x14ac:dyDescent="0.2">
      <c r="A580" s="63">
        <v>5232</v>
      </c>
      <c r="B580" s="64" t="s">
        <v>961</v>
      </c>
      <c r="C580" s="247" t="s">
        <v>1168</v>
      </c>
      <c r="D580" s="194">
        <v>0</v>
      </c>
      <c r="E580" s="194"/>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c r="F582" s="45" t="str">
        <f t="shared" si="109"/>
        <v>-</v>
      </c>
    </row>
    <row r="583" spans="1:6" ht="12.75" customHeight="1" x14ac:dyDescent="0.2">
      <c r="A583" s="251">
        <v>5242</v>
      </c>
      <c r="B583" s="64" t="s">
        <v>1079</v>
      </c>
      <c r="C583" s="252" t="s">
        <v>1173</v>
      </c>
      <c r="D583" s="194">
        <v>0</v>
      </c>
      <c r="E583" s="194"/>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c r="F586" s="45" t="str">
        <f t="shared" si="109"/>
        <v>-</v>
      </c>
    </row>
    <row r="587" spans="1:6" ht="12.75" customHeight="1" x14ac:dyDescent="0.2">
      <c r="A587" s="63">
        <v>5313</v>
      </c>
      <c r="B587" s="65" t="s">
        <v>975</v>
      </c>
      <c r="C587" s="247" t="s">
        <v>1179</v>
      </c>
      <c r="D587" s="194">
        <v>0</v>
      </c>
      <c r="E587" s="194"/>
      <c r="F587" s="45" t="str">
        <f t="shared" si="109"/>
        <v>-</v>
      </c>
    </row>
    <row r="588" spans="1:6" ht="12.75" customHeight="1" x14ac:dyDescent="0.2">
      <c r="A588" s="63">
        <v>5314</v>
      </c>
      <c r="B588" s="65" t="s">
        <v>977</v>
      </c>
      <c r="C588" s="247" t="s">
        <v>1180</v>
      </c>
      <c r="D588" s="194">
        <v>0</v>
      </c>
      <c r="E588" s="194"/>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c r="F592" s="45" t="str">
        <f t="shared" si="109"/>
        <v>-</v>
      </c>
    </row>
    <row r="593" spans="1:6" ht="12.75" customHeight="1" x14ac:dyDescent="0.2">
      <c r="A593" s="63">
        <v>5332</v>
      </c>
      <c r="B593" s="65" t="s">
        <v>1189</v>
      </c>
      <c r="C593" s="247" t="s">
        <v>1190</v>
      </c>
      <c r="D593" s="194">
        <v>0</v>
      </c>
      <c r="E593" s="194"/>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c r="F595" s="45" t="str">
        <f t="shared" si="109"/>
        <v>-</v>
      </c>
    </row>
    <row r="596" spans="1:6" ht="12.75" customHeight="1" x14ac:dyDescent="0.2">
      <c r="A596" s="63">
        <v>5342</v>
      </c>
      <c r="B596" s="64" t="s">
        <v>991</v>
      </c>
      <c r="C596" s="247" t="s">
        <v>1194</v>
      </c>
      <c r="D596" s="194">
        <v>0</v>
      </c>
      <c r="E596" s="194"/>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c r="F599" s="45" t="str">
        <f t="shared" si="109"/>
        <v>-</v>
      </c>
    </row>
    <row r="600" spans="1:6" ht="12.75" customHeight="1" x14ac:dyDescent="0.2">
      <c r="A600" s="63">
        <v>5414</v>
      </c>
      <c r="B600" s="64" t="s">
        <v>1201</v>
      </c>
      <c r="C600" s="247" t="s">
        <v>1202</v>
      </c>
      <c r="D600" s="194">
        <v>0</v>
      </c>
      <c r="E600" s="194"/>
      <c r="F600" s="45" t="str">
        <f t="shared" si="109"/>
        <v>-</v>
      </c>
    </row>
    <row r="601" spans="1:6" ht="12.75" customHeight="1" x14ac:dyDescent="0.2">
      <c r="A601" s="63">
        <v>5415</v>
      </c>
      <c r="B601" s="64" t="s">
        <v>1203</v>
      </c>
      <c r="C601" s="247" t="s">
        <v>1204</v>
      </c>
      <c r="D601" s="194">
        <v>0</v>
      </c>
      <c r="E601" s="194"/>
      <c r="F601" s="45" t="str">
        <f t="shared" si="109"/>
        <v>-</v>
      </c>
    </row>
    <row r="602" spans="1:6" ht="12.75" customHeight="1" x14ac:dyDescent="0.2">
      <c r="A602" s="63">
        <v>5416</v>
      </c>
      <c r="B602" s="64" t="s">
        <v>1205</v>
      </c>
      <c r="C602" s="247" t="s">
        <v>1206</v>
      </c>
      <c r="D602" s="194">
        <v>0</v>
      </c>
      <c r="E602" s="194"/>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c r="F604" s="45" t="str">
        <f t="shared" si="109"/>
        <v>-</v>
      </c>
    </row>
    <row r="605" spans="1:6" ht="24" x14ac:dyDescent="0.2">
      <c r="A605" s="63">
        <v>5423</v>
      </c>
      <c r="B605" s="64" t="s">
        <v>1211</v>
      </c>
      <c r="C605" s="247" t="s">
        <v>1212</v>
      </c>
      <c r="D605" s="194">
        <v>0</v>
      </c>
      <c r="E605" s="194"/>
      <c r="F605" s="45" t="str">
        <f t="shared" si="109"/>
        <v>-</v>
      </c>
    </row>
    <row r="606" spans="1:6" ht="24" x14ac:dyDescent="0.2">
      <c r="A606" s="63">
        <v>5424</v>
      </c>
      <c r="B606" s="64" t="s">
        <v>1213</v>
      </c>
      <c r="C606" s="247" t="s">
        <v>1214</v>
      </c>
      <c r="D606" s="194">
        <v>0</v>
      </c>
      <c r="E606" s="194"/>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c r="F610" s="45" t="str">
        <f t="shared" si="109"/>
        <v>-</v>
      </c>
    </row>
    <row r="611" spans="1:6" ht="24" x14ac:dyDescent="0.2">
      <c r="A611" s="63">
        <v>5444</v>
      </c>
      <c r="B611" s="183" t="s">
        <v>1223</v>
      </c>
      <c r="C611" s="247" t="s">
        <v>1224</v>
      </c>
      <c r="D611" s="194">
        <v>0</v>
      </c>
      <c r="E611" s="194"/>
      <c r="F611" s="45" t="str">
        <f t="shared" si="109"/>
        <v>-</v>
      </c>
    </row>
    <row r="612" spans="1:6" ht="24" x14ac:dyDescent="0.2">
      <c r="A612" s="251">
        <v>5445</v>
      </c>
      <c r="B612" s="64" t="s">
        <v>1225</v>
      </c>
      <c r="C612" s="252" t="s">
        <v>1226</v>
      </c>
      <c r="D612" s="194">
        <v>0</v>
      </c>
      <c r="E612" s="194"/>
      <c r="F612" s="45" t="str">
        <f t="shared" si="109"/>
        <v>-</v>
      </c>
    </row>
    <row r="613" spans="1:6" ht="12.75" customHeight="1" x14ac:dyDescent="0.2">
      <c r="A613" s="63">
        <v>5446</v>
      </c>
      <c r="B613" s="64" t="s">
        <v>1227</v>
      </c>
      <c r="C613" s="247" t="s">
        <v>1228</v>
      </c>
      <c r="D613" s="194">
        <v>0</v>
      </c>
      <c r="E613" s="194"/>
      <c r="F613" s="45" t="str">
        <f t="shared" si="109"/>
        <v>-</v>
      </c>
    </row>
    <row r="614" spans="1:6" ht="12.75" customHeight="1" x14ac:dyDescent="0.2">
      <c r="A614" s="63">
        <v>5447</v>
      </c>
      <c r="B614" s="64" t="s">
        <v>1229</v>
      </c>
      <c r="C614" s="247" t="s">
        <v>1230</v>
      </c>
      <c r="D614" s="194">
        <v>0</v>
      </c>
      <c r="E614" s="194"/>
      <c r="F614" s="45" t="str">
        <f t="shared" si="109"/>
        <v>-</v>
      </c>
    </row>
    <row r="615" spans="1:6" ht="24" x14ac:dyDescent="0.2">
      <c r="A615" s="63">
        <v>5448</v>
      </c>
      <c r="B615" s="64" t="s">
        <v>1231</v>
      </c>
      <c r="C615" s="247" t="s">
        <v>1232</v>
      </c>
      <c r="D615" s="194">
        <v>0</v>
      </c>
      <c r="E615" s="194"/>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c r="F617" s="45" t="str">
        <f t="shared" si="109"/>
        <v>-</v>
      </c>
    </row>
    <row r="618" spans="1:6" ht="12.75" customHeight="1" x14ac:dyDescent="0.2">
      <c r="A618" s="63">
        <v>5454</v>
      </c>
      <c r="B618" s="64" t="s">
        <v>1237</v>
      </c>
      <c r="C618" s="247" t="s">
        <v>1238</v>
      </c>
      <c r="D618" s="194">
        <v>0</v>
      </c>
      <c r="E618" s="194"/>
      <c r="F618" s="45" t="str">
        <f t="shared" si="109"/>
        <v>-</v>
      </c>
    </row>
    <row r="619" spans="1:6" ht="12.75" customHeight="1" x14ac:dyDescent="0.2">
      <c r="A619" s="63">
        <v>5455</v>
      </c>
      <c r="B619" s="64" t="s">
        <v>1239</v>
      </c>
      <c r="C619" s="247" t="s">
        <v>1240</v>
      </c>
      <c r="D619" s="194">
        <v>0</v>
      </c>
      <c r="E619" s="194"/>
      <c r="F619" s="45" t="str">
        <f t="shared" si="109"/>
        <v>-</v>
      </c>
    </row>
    <row r="620" spans="1:6" ht="12.75" customHeight="1" x14ac:dyDescent="0.2">
      <c r="A620" s="63">
        <v>5456</v>
      </c>
      <c r="B620" s="64" t="s">
        <v>1241</v>
      </c>
      <c r="C620" s="247" t="s">
        <v>1242</v>
      </c>
      <c r="D620" s="194">
        <v>0</v>
      </c>
      <c r="E620" s="194"/>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c r="F622" s="45" t="str">
        <f t="shared" si="109"/>
        <v>-</v>
      </c>
    </row>
    <row r="623" spans="1:6" ht="12.75" customHeight="1" x14ac:dyDescent="0.2">
      <c r="A623" s="63">
        <v>5472</v>
      </c>
      <c r="B623" s="64" t="s">
        <v>1247</v>
      </c>
      <c r="C623" s="247" t="s">
        <v>1248</v>
      </c>
      <c r="D623" s="194">
        <v>0</v>
      </c>
      <c r="E623" s="194"/>
      <c r="F623" s="45" t="str">
        <f t="shared" si="109"/>
        <v>-</v>
      </c>
    </row>
    <row r="624" spans="1:6" ht="12.75" customHeight="1" x14ac:dyDescent="0.2">
      <c r="A624" s="63">
        <v>5473</v>
      </c>
      <c r="B624" s="64" t="s">
        <v>1249</v>
      </c>
      <c r="C624" s="247" t="s">
        <v>1250</v>
      </c>
      <c r="D624" s="194">
        <v>0</v>
      </c>
      <c r="E624" s="194"/>
      <c r="F624" s="45" t="str">
        <f t="shared" si="109"/>
        <v>-</v>
      </c>
    </row>
    <row r="625" spans="1:6" ht="12.75" customHeight="1" x14ac:dyDescent="0.2">
      <c r="A625" s="63">
        <v>5474</v>
      </c>
      <c r="B625" s="64" t="s">
        <v>1251</v>
      </c>
      <c r="C625" s="247" t="s">
        <v>1252</v>
      </c>
      <c r="D625" s="194">
        <v>0</v>
      </c>
      <c r="E625" s="194"/>
      <c r="F625" s="45" t="str">
        <f t="shared" si="109"/>
        <v>-</v>
      </c>
    </row>
    <row r="626" spans="1:6" ht="12.75" customHeight="1" x14ac:dyDescent="0.2">
      <c r="A626" s="63">
        <v>5475</v>
      </c>
      <c r="B626" s="64" t="s">
        <v>1253</v>
      </c>
      <c r="C626" s="247" t="s">
        <v>1254</v>
      </c>
      <c r="D626" s="194">
        <v>0</v>
      </c>
      <c r="E626" s="194"/>
      <c r="F626" s="45" t="str">
        <f t="shared" si="109"/>
        <v>-</v>
      </c>
    </row>
    <row r="627" spans="1:6" ht="24" x14ac:dyDescent="0.2">
      <c r="A627" s="63">
        <v>5476</v>
      </c>
      <c r="B627" s="64" t="s">
        <v>1255</v>
      </c>
      <c r="C627" s="247" t="s">
        <v>1256</v>
      </c>
      <c r="D627" s="194">
        <v>0</v>
      </c>
      <c r="E627" s="194"/>
      <c r="F627" s="45" t="str">
        <f t="shared" si="109"/>
        <v>-</v>
      </c>
    </row>
    <row r="628" spans="1:6" ht="24" x14ac:dyDescent="0.2">
      <c r="A628" s="70">
        <v>5477</v>
      </c>
      <c r="B628" s="65" t="s">
        <v>1257</v>
      </c>
      <c r="C628" s="278" t="s">
        <v>1258</v>
      </c>
      <c r="D628" s="192">
        <v>0</v>
      </c>
      <c r="E628" s="192"/>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c r="F631" s="45" t="str">
        <f t="shared" si="109"/>
        <v>-</v>
      </c>
    </row>
    <row r="632" spans="1:6" ht="12.75" customHeight="1" x14ac:dyDescent="0.2">
      <c r="A632" s="63">
        <v>5512</v>
      </c>
      <c r="B632" s="64" t="s">
        <v>1265</v>
      </c>
      <c r="C632" s="247" t="s">
        <v>1266</v>
      </c>
      <c r="D632" s="194">
        <v>0</v>
      </c>
      <c r="E632" s="194"/>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c r="F634" s="45" t="str">
        <f t="shared" si="109"/>
        <v>-</v>
      </c>
    </row>
    <row r="635" spans="1:6" ht="12.75" customHeight="1" x14ac:dyDescent="0.2">
      <c r="A635" s="63">
        <v>5522</v>
      </c>
      <c r="B635" s="64" t="s">
        <v>1271</v>
      </c>
      <c r="C635" s="247" t="s">
        <v>1272</v>
      </c>
      <c r="D635" s="194">
        <v>0</v>
      </c>
      <c r="E635" s="194"/>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c r="F637" s="45" t="str">
        <f t="shared" si="109"/>
        <v>-</v>
      </c>
    </row>
    <row r="638" spans="1:6" ht="12.75" customHeight="1" x14ac:dyDescent="0.2">
      <c r="A638" s="63">
        <v>5532</v>
      </c>
      <c r="B638" s="64" t="s">
        <v>1277</v>
      </c>
      <c r="C638" s="247" t="s">
        <v>1278</v>
      </c>
      <c r="D638" s="194">
        <v>0</v>
      </c>
      <c r="E638" s="194"/>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48724.130000000005</v>
      </c>
      <c r="E643" s="60">
        <f>E422+E430</f>
        <v>34784.160000000003</v>
      </c>
      <c r="F643" s="45">
        <f t="shared" si="109"/>
        <v>71.390007374169642</v>
      </c>
    </row>
    <row r="644" spans="1:6" ht="12.75" customHeight="1" x14ac:dyDescent="0.2">
      <c r="A644" s="63" t="s">
        <v>633</v>
      </c>
      <c r="B644" s="64" t="s">
        <v>1289</v>
      </c>
      <c r="C644" s="247" t="s">
        <v>1290</v>
      </c>
      <c r="D644" s="60">
        <f>D423+D535</f>
        <v>72354.990000000005</v>
      </c>
      <c r="E644" s="60">
        <f>E423+E535</f>
        <v>86137.159999999989</v>
      </c>
      <c r="F644" s="45">
        <f t="shared" si="109"/>
        <v>119.04798825899911</v>
      </c>
    </row>
    <row r="645" spans="1:6" ht="12.75" customHeight="1" x14ac:dyDescent="0.2">
      <c r="A645" s="63" t="s">
        <v>633</v>
      </c>
      <c r="B645" s="64" t="s">
        <v>1291</v>
      </c>
      <c r="C645" s="247" t="s">
        <v>1292</v>
      </c>
      <c r="D645" s="60">
        <f t="shared" ref="D645:E645" si="163">IF(D643&gt;=D644,D643-D644,0)</f>
        <v>0</v>
      </c>
      <c r="E645" s="60">
        <f t="shared" si="163"/>
        <v>0</v>
      </c>
      <c r="F645" s="45" t="str">
        <f t="shared" si="109"/>
        <v>-</v>
      </c>
    </row>
    <row r="646" spans="1:6" ht="12.75" customHeight="1" x14ac:dyDescent="0.2">
      <c r="A646" s="63" t="s">
        <v>633</v>
      </c>
      <c r="B646" s="64" t="s">
        <v>1293</v>
      </c>
      <c r="C646" s="247" t="s">
        <v>1294</v>
      </c>
      <c r="D646" s="60">
        <f t="shared" ref="D646:E646" si="164">IF(D644&gt;=D643,D644-D643,0)</f>
        <v>23630.86</v>
      </c>
      <c r="E646" s="60">
        <f t="shared" si="164"/>
        <v>51352.999999999985</v>
      </c>
      <c r="F646" s="45">
        <f t="shared" si="109"/>
        <v>217.31329287211713</v>
      </c>
    </row>
    <row r="647" spans="1:6" ht="24" x14ac:dyDescent="0.2">
      <c r="A647" s="251" t="s">
        <v>1295</v>
      </c>
      <c r="B647" s="64" t="s">
        <v>1296</v>
      </c>
      <c r="C647" s="252" t="s">
        <v>1295</v>
      </c>
      <c r="D647" s="60">
        <f>IF(D426-D427+D641-D642&gt;=0,D426-D427+D641-D642,0)</f>
        <v>244800.59</v>
      </c>
      <c r="E647" s="60">
        <f>IF(E426-E427+E641-E642&gt;=0,E426-E427+E641-E642,0)</f>
        <v>356278.38</v>
      </c>
      <c r="F647" s="45">
        <f t="shared" si="109"/>
        <v>145.53820315547443</v>
      </c>
    </row>
    <row r="648" spans="1:6" ht="24" x14ac:dyDescent="0.2">
      <c r="A648" s="251" t="s">
        <v>1297</v>
      </c>
      <c r="B648" s="64" t="s">
        <v>1298</v>
      </c>
      <c r="C648" s="252" t="s">
        <v>1297</v>
      </c>
      <c r="D648" s="60">
        <f>IF(D427-D426+D642-D641&gt;=0,D427-D426+D642-D641,0)</f>
        <v>0</v>
      </c>
      <c r="E648" s="60">
        <f>IF(E427-E426+E642-E641&gt;=0,E427-E426+E642-E641,0)</f>
        <v>0</v>
      </c>
      <c r="F648" s="45" t="str">
        <f t="shared" si="109"/>
        <v>-</v>
      </c>
    </row>
    <row r="649" spans="1:6" ht="24" x14ac:dyDescent="0.2">
      <c r="A649" s="63" t="s">
        <v>633</v>
      </c>
      <c r="B649" s="64" t="s">
        <v>1299</v>
      </c>
      <c r="C649" s="247" t="s">
        <v>1300</v>
      </c>
      <c r="D649" s="60">
        <f t="shared" ref="D649:E649" si="165">IF(D645+D647-D646-D648&gt;=0,D645+D647-D646-D648,0)</f>
        <v>221169.72999999998</v>
      </c>
      <c r="E649" s="60">
        <f t="shared" si="165"/>
        <v>304925.38</v>
      </c>
      <c r="F649" s="45">
        <f t="shared" si="109"/>
        <v>137.8694001208936</v>
      </c>
    </row>
    <row r="650" spans="1:6" ht="24" x14ac:dyDescent="0.2">
      <c r="A650" s="63" t="s">
        <v>633</v>
      </c>
      <c r="B650" s="64" t="s">
        <v>1301</v>
      </c>
      <c r="C650" s="247" t="s">
        <v>1302</v>
      </c>
      <c r="D650" s="60">
        <f t="shared" ref="D650:E650" si="166">IF(D646+D648-D645-D647&gt;=0,D646+D648-D645-D647,0)</f>
        <v>0</v>
      </c>
      <c r="E650" s="60">
        <f t="shared" si="166"/>
        <v>0</v>
      </c>
      <c r="F650" s="45" t="str">
        <f t="shared" si="109"/>
        <v>-</v>
      </c>
    </row>
    <row r="651" spans="1:6" ht="24" x14ac:dyDescent="0.2">
      <c r="A651" s="249" t="s">
        <v>1303</v>
      </c>
      <c r="B651" s="184" t="s">
        <v>1304</v>
      </c>
      <c r="C651" s="250" t="s">
        <v>1303</v>
      </c>
      <c r="D651" s="196">
        <v>0</v>
      </c>
      <c r="E651" s="196">
        <v>0</v>
      </c>
      <c r="F651" s="61" t="str">
        <f t="shared" si="109"/>
        <v>-</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0</v>
      </c>
      <c r="E653" s="194"/>
      <c r="F653" s="45" t="str">
        <f t="shared" ref="F653:F740" si="167">IF(D653&lt;&gt;0,IF(E653/D653&gt;=100,"&gt;&gt;100",E653/D653*100),"-")</f>
        <v>-</v>
      </c>
    </row>
    <row r="654" spans="1:6" ht="12.75" customHeight="1" x14ac:dyDescent="0.2">
      <c r="A654" s="63" t="s">
        <v>1308</v>
      </c>
      <c r="B654" s="64" t="s">
        <v>1309</v>
      </c>
      <c r="C654" s="247" t="s">
        <v>1308</v>
      </c>
      <c r="D654" s="194">
        <v>0</v>
      </c>
      <c r="E654" s="194"/>
      <c r="F654" s="45" t="str">
        <f t="shared" si="167"/>
        <v>-</v>
      </c>
    </row>
    <row r="655" spans="1:6" ht="12.75" customHeight="1" x14ac:dyDescent="0.2">
      <c r="A655" s="63" t="s">
        <v>1310</v>
      </c>
      <c r="B655" s="64" t="s">
        <v>1311</v>
      </c>
      <c r="C655" s="247" t="s">
        <v>1310</v>
      </c>
      <c r="D655" s="194">
        <v>0</v>
      </c>
      <c r="E655" s="194"/>
      <c r="F655" s="45" t="str">
        <f t="shared" si="167"/>
        <v>-</v>
      </c>
    </row>
    <row r="656" spans="1:6" ht="24" x14ac:dyDescent="0.2">
      <c r="A656" s="63">
        <v>11</v>
      </c>
      <c r="B656" s="64" t="s">
        <v>1312</v>
      </c>
      <c r="C656" s="247" t="s">
        <v>1313</v>
      </c>
      <c r="D656" s="60">
        <f t="shared" ref="D656:E656" si="168">+D653+D654-D655</f>
        <v>0</v>
      </c>
      <c r="E656" s="60">
        <f t="shared" si="168"/>
        <v>0</v>
      </c>
      <c r="F656" s="45" t="str">
        <f t="shared" si="167"/>
        <v>-</v>
      </c>
    </row>
    <row r="657" spans="1:6" ht="24" x14ac:dyDescent="0.2">
      <c r="A657" s="63" t="s">
        <v>633</v>
      </c>
      <c r="B657" s="64" t="s">
        <v>1314</v>
      </c>
      <c r="C657" s="247" t="s">
        <v>1315</v>
      </c>
      <c r="D657" s="253">
        <v>0</v>
      </c>
      <c r="E657" s="253"/>
      <c r="F657" s="45" t="str">
        <f t="shared" si="167"/>
        <v>-</v>
      </c>
    </row>
    <row r="658" spans="1:6" ht="24" x14ac:dyDescent="0.2">
      <c r="A658" s="63" t="s">
        <v>633</v>
      </c>
      <c r="B658" s="64" t="s">
        <v>1316</v>
      </c>
      <c r="C658" s="247" t="s">
        <v>1317</v>
      </c>
      <c r="D658" s="253">
        <v>2</v>
      </c>
      <c r="E658" s="253">
        <v>2</v>
      </c>
      <c r="F658" s="45">
        <f t="shared" si="167"/>
        <v>100</v>
      </c>
    </row>
    <row r="659" spans="1:6" ht="12.75" customHeight="1" x14ac:dyDescent="0.2">
      <c r="A659" s="63" t="s">
        <v>633</v>
      </c>
      <c r="B659" s="64" t="s">
        <v>1318</v>
      </c>
      <c r="C659" s="247" t="s">
        <v>1319</v>
      </c>
      <c r="D659" s="253">
        <v>0</v>
      </c>
      <c r="E659" s="253"/>
      <c r="F659" s="45" t="str">
        <f t="shared" si="167"/>
        <v>-</v>
      </c>
    </row>
    <row r="660" spans="1:6" ht="12.75" customHeight="1" x14ac:dyDescent="0.2">
      <c r="A660" s="63" t="s">
        <v>633</v>
      </c>
      <c r="B660" s="64" t="s">
        <v>1320</v>
      </c>
      <c r="C660" s="247" t="s">
        <v>1321</v>
      </c>
      <c r="D660" s="253">
        <v>2</v>
      </c>
      <c r="E660" s="253">
        <v>2</v>
      </c>
      <c r="F660" s="45">
        <f t="shared" si="167"/>
        <v>100</v>
      </c>
    </row>
    <row r="661" spans="1:6" ht="24" x14ac:dyDescent="0.2">
      <c r="A661" s="63" t="s">
        <v>1322</v>
      </c>
      <c r="B661" s="64" t="s">
        <v>1323</v>
      </c>
      <c r="C661" s="247" t="s">
        <v>1324</v>
      </c>
      <c r="D661" s="194">
        <v>0</v>
      </c>
      <c r="E661" s="194"/>
      <c r="F661" s="45" t="str">
        <f t="shared" si="167"/>
        <v>-</v>
      </c>
    </row>
    <row r="662" spans="1:6" ht="12.75" customHeight="1" x14ac:dyDescent="0.2">
      <c r="A662" s="70">
        <v>61315</v>
      </c>
      <c r="B662" s="65" t="s">
        <v>1325</v>
      </c>
      <c r="C662" s="278" t="s">
        <v>1326</v>
      </c>
      <c r="D662" s="192">
        <v>0</v>
      </c>
      <c r="E662" s="192"/>
      <c r="F662" s="71" t="str">
        <f t="shared" si="167"/>
        <v>-</v>
      </c>
    </row>
    <row r="663" spans="1:6" ht="12.75" customHeight="1" x14ac:dyDescent="0.2">
      <c r="A663" s="70">
        <v>61316</v>
      </c>
      <c r="B663" s="65" t="s">
        <v>1327</v>
      </c>
      <c r="C663" s="277" t="s">
        <v>1328</v>
      </c>
      <c r="D663" s="192"/>
      <c r="E663" s="192"/>
      <c r="F663" s="71" t="str">
        <f t="shared" si="167"/>
        <v>-</v>
      </c>
    </row>
    <row r="664" spans="1:6" ht="12.75" customHeight="1" x14ac:dyDescent="0.2">
      <c r="A664" s="70" t="s">
        <v>1329</v>
      </c>
      <c r="B664" s="65" t="s">
        <v>1330</v>
      </c>
      <c r="C664" s="277" t="s">
        <v>1329</v>
      </c>
      <c r="D664" s="192"/>
      <c r="E664" s="192"/>
      <c r="F664" s="71" t="str">
        <f t="shared" si="167"/>
        <v>-</v>
      </c>
    </row>
    <row r="665" spans="1:6" ht="12.75" customHeight="1" x14ac:dyDescent="0.2">
      <c r="A665" s="70">
        <v>61451</v>
      </c>
      <c r="B665" s="65" t="s">
        <v>1331</v>
      </c>
      <c r="C665" s="278" t="s">
        <v>1332</v>
      </c>
      <c r="D665" s="192">
        <v>0</v>
      </c>
      <c r="E665" s="192"/>
      <c r="F665" s="71" t="str">
        <f t="shared" si="167"/>
        <v>-</v>
      </c>
    </row>
    <row r="666" spans="1:6" ht="12.75" customHeight="1" x14ac:dyDescent="0.2">
      <c r="A666" s="70" t="s">
        <v>1333</v>
      </c>
      <c r="B666" s="65" t="s">
        <v>1334</v>
      </c>
      <c r="C666" s="277" t="s">
        <v>1333</v>
      </c>
      <c r="D666" s="192"/>
      <c r="E666" s="192"/>
      <c r="F666" s="71" t="str">
        <f t="shared" si="167"/>
        <v>-</v>
      </c>
    </row>
    <row r="667" spans="1:6" ht="12.75" customHeight="1" x14ac:dyDescent="0.2">
      <c r="A667" s="70">
        <v>61453</v>
      </c>
      <c r="B667" s="65" t="s">
        <v>1335</v>
      </c>
      <c r="C667" s="278" t="s">
        <v>1336</v>
      </c>
      <c r="D667" s="192">
        <v>0</v>
      </c>
      <c r="E667" s="192"/>
      <c r="F667" s="71" t="str">
        <f t="shared" si="167"/>
        <v>-</v>
      </c>
    </row>
    <row r="668" spans="1:6" ht="12.75" customHeight="1" x14ac:dyDescent="0.2">
      <c r="A668" s="70" t="s">
        <v>1337</v>
      </c>
      <c r="B668" s="65" t="s">
        <v>1338</v>
      </c>
      <c r="C668" s="277" t="s">
        <v>1337</v>
      </c>
      <c r="D668" s="192"/>
      <c r="E668" s="192"/>
      <c r="F668" s="71" t="str">
        <f t="shared" si="167"/>
        <v>-</v>
      </c>
    </row>
    <row r="669" spans="1:6" ht="12.75" customHeight="1" x14ac:dyDescent="0.2">
      <c r="A669" s="63">
        <v>63311</v>
      </c>
      <c r="B669" s="64" t="s">
        <v>1339</v>
      </c>
      <c r="C669" s="247" t="s">
        <v>1340</v>
      </c>
      <c r="D669" s="194">
        <v>0</v>
      </c>
      <c r="E669" s="194"/>
      <c r="F669" s="45" t="str">
        <f t="shared" si="167"/>
        <v>-</v>
      </c>
    </row>
    <row r="670" spans="1:6" ht="12.75" customHeight="1" x14ac:dyDescent="0.2">
      <c r="A670" s="63">
        <v>63312</v>
      </c>
      <c r="B670" s="64" t="s">
        <v>1341</v>
      </c>
      <c r="C670" s="247" t="s">
        <v>1342</v>
      </c>
      <c r="D670" s="194">
        <v>0</v>
      </c>
      <c r="E670" s="194"/>
      <c r="F670" s="45" t="str">
        <f t="shared" si="167"/>
        <v>-</v>
      </c>
    </row>
    <row r="671" spans="1:6" ht="12.75" customHeight="1" x14ac:dyDescent="0.2">
      <c r="A671" s="63">
        <v>63313</v>
      </c>
      <c r="B671" s="64" t="s">
        <v>1343</v>
      </c>
      <c r="C671" s="247" t="s">
        <v>1344</v>
      </c>
      <c r="D671" s="194">
        <v>0</v>
      </c>
      <c r="E671" s="194"/>
      <c r="F671" s="45" t="str">
        <f t="shared" si="167"/>
        <v>-</v>
      </c>
    </row>
    <row r="672" spans="1:6" ht="12.75" customHeight="1" x14ac:dyDescent="0.2">
      <c r="A672" s="63">
        <v>63314</v>
      </c>
      <c r="B672" s="64" t="s">
        <v>1345</v>
      </c>
      <c r="C672" s="247" t="s">
        <v>1346</v>
      </c>
      <c r="D672" s="194">
        <v>0</v>
      </c>
      <c r="E672" s="194"/>
      <c r="F672" s="45" t="str">
        <f t="shared" si="167"/>
        <v>-</v>
      </c>
    </row>
    <row r="673" spans="1:6" ht="12.75" customHeight="1" x14ac:dyDescent="0.2">
      <c r="A673" s="63">
        <v>63321</v>
      </c>
      <c r="B673" s="64" t="s">
        <v>1347</v>
      </c>
      <c r="C673" s="247" t="s">
        <v>1348</v>
      </c>
      <c r="D673" s="194">
        <v>0</v>
      </c>
      <c r="E673" s="194"/>
      <c r="F673" s="45" t="str">
        <f t="shared" si="167"/>
        <v>-</v>
      </c>
    </row>
    <row r="674" spans="1:6" ht="12.75" customHeight="1" x14ac:dyDescent="0.2">
      <c r="A674" s="63">
        <v>63322</v>
      </c>
      <c r="B674" s="64" t="s">
        <v>1349</v>
      </c>
      <c r="C674" s="247" t="s">
        <v>1350</v>
      </c>
      <c r="D674" s="194">
        <v>0</v>
      </c>
      <c r="E674" s="194"/>
      <c r="F674" s="45" t="str">
        <f t="shared" si="167"/>
        <v>-</v>
      </c>
    </row>
    <row r="675" spans="1:6" ht="12.75" customHeight="1" x14ac:dyDescent="0.2">
      <c r="A675" s="63">
        <v>63323</v>
      </c>
      <c r="B675" s="64" t="s">
        <v>1351</v>
      </c>
      <c r="C675" s="247" t="s">
        <v>1352</v>
      </c>
      <c r="D675" s="194">
        <v>0</v>
      </c>
      <c r="E675" s="194"/>
      <c r="F675" s="45" t="str">
        <f t="shared" si="167"/>
        <v>-</v>
      </c>
    </row>
    <row r="676" spans="1:6" ht="12.75" customHeight="1" x14ac:dyDescent="0.2">
      <c r="A676" s="63">
        <v>63324</v>
      </c>
      <c r="B676" s="64" t="s">
        <v>1353</v>
      </c>
      <c r="C676" s="247" t="s">
        <v>1354</v>
      </c>
      <c r="D676" s="194">
        <v>0</v>
      </c>
      <c r="E676" s="194"/>
      <c r="F676" s="45" t="str">
        <f t="shared" si="167"/>
        <v>-</v>
      </c>
    </row>
    <row r="677" spans="1:6" ht="12.75" customHeight="1" x14ac:dyDescent="0.2">
      <c r="A677" s="70">
        <v>63414</v>
      </c>
      <c r="B677" s="65" t="s">
        <v>1355</v>
      </c>
      <c r="C677" s="278" t="s">
        <v>1356</v>
      </c>
      <c r="D677" s="192">
        <v>0</v>
      </c>
      <c r="E677" s="192"/>
      <c r="F677" s="71" t="str">
        <f t="shared" si="167"/>
        <v>-</v>
      </c>
    </row>
    <row r="678" spans="1:6" ht="12.75" customHeight="1" x14ac:dyDescent="0.2">
      <c r="A678" s="70">
        <v>63415</v>
      </c>
      <c r="B678" s="65" t="s">
        <v>1357</v>
      </c>
      <c r="C678" s="278" t="s">
        <v>1358</v>
      </c>
      <c r="D678" s="192">
        <v>0</v>
      </c>
      <c r="E678" s="192"/>
      <c r="F678" s="71" t="str">
        <f t="shared" si="167"/>
        <v>-</v>
      </c>
    </row>
    <row r="679" spans="1:6" ht="12" x14ac:dyDescent="0.2">
      <c r="A679" s="70">
        <v>63416</v>
      </c>
      <c r="B679" s="182" t="s">
        <v>1359</v>
      </c>
      <c r="C679" s="278" t="s">
        <v>1360</v>
      </c>
      <c r="D679" s="192">
        <v>0</v>
      </c>
      <c r="E679" s="192"/>
      <c r="F679" s="71" t="str">
        <f t="shared" si="167"/>
        <v>-</v>
      </c>
    </row>
    <row r="680" spans="1:6" ht="12.75" customHeight="1" x14ac:dyDescent="0.2">
      <c r="A680" s="70">
        <v>63424</v>
      </c>
      <c r="B680" s="65" t="s">
        <v>1361</v>
      </c>
      <c r="C680" s="278" t="s">
        <v>1362</v>
      </c>
      <c r="D680" s="192">
        <v>0</v>
      </c>
      <c r="E680" s="192"/>
      <c r="F680" s="71" t="str">
        <f t="shared" si="167"/>
        <v>-</v>
      </c>
    </row>
    <row r="681" spans="1:6" ht="12.75" customHeight="1" x14ac:dyDescent="0.2">
      <c r="A681" s="70">
        <v>63425</v>
      </c>
      <c r="B681" s="65" t="s">
        <v>1363</v>
      </c>
      <c r="C681" s="278" t="s">
        <v>1364</v>
      </c>
      <c r="D681" s="192">
        <v>0</v>
      </c>
      <c r="E681" s="192"/>
      <c r="F681" s="71" t="str">
        <f t="shared" si="167"/>
        <v>-</v>
      </c>
    </row>
    <row r="682" spans="1:6" ht="12" x14ac:dyDescent="0.2">
      <c r="A682" s="70">
        <v>63426</v>
      </c>
      <c r="B682" s="182" t="s">
        <v>1365</v>
      </c>
      <c r="C682" s="278" t="s">
        <v>1366</v>
      </c>
      <c r="D682" s="192">
        <v>0</v>
      </c>
      <c r="E682" s="192"/>
      <c r="F682" s="71" t="str">
        <f t="shared" si="167"/>
        <v>-</v>
      </c>
    </row>
    <row r="683" spans="1:6" ht="24" x14ac:dyDescent="0.2">
      <c r="A683" s="70">
        <v>63612</v>
      </c>
      <c r="B683" s="182" t="s">
        <v>1367</v>
      </c>
      <c r="C683" s="278" t="s">
        <v>1368</v>
      </c>
      <c r="D683" s="192">
        <v>0</v>
      </c>
      <c r="E683" s="192"/>
      <c r="F683" s="71" t="str">
        <f t="shared" si="167"/>
        <v>-</v>
      </c>
    </row>
    <row r="684" spans="1:6" ht="24" x14ac:dyDescent="0.2">
      <c r="A684" s="70">
        <v>63613</v>
      </c>
      <c r="B684" s="182" t="s">
        <v>1369</v>
      </c>
      <c r="C684" s="278" t="s">
        <v>1370</v>
      </c>
      <c r="D684" s="192">
        <v>0</v>
      </c>
      <c r="E684" s="192"/>
      <c r="F684" s="71" t="str">
        <f t="shared" si="167"/>
        <v>-</v>
      </c>
    </row>
    <row r="685" spans="1:6" ht="24" x14ac:dyDescent="0.2">
      <c r="A685" s="63">
        <v>63622</v>
      </c>
      <c r="B685" s="244" t="s">
        <v>1371</v>
      </c>
      <c r="C685" s="247" t="s">
        <v>1372</v>
      </c>
      <c r="D685" s="194">
        <v>0</v>
      </c>
      <c r="E685" s="194"/>
      <c r="F685" s="45" t="str">
        <f t="shared" si="167"/>
        <v>-</v>
      </c>
    </row>
    <row r="686" spans="1:6" ht="24" x14ac:dyDescent="0.2">
      <c r="A686" s="63">
        <v>63623</v>
      </c>
      <c r="B686" s="244" t="s">
        <v>1373</v>
      </c>
      <c r="C686" s="247" t="s">
        <v>1374</v>
      </c>
      <c r="D686" s="194">
        <v>0</v>
      </c>
      <c r="E686" s="194"/>
      <c r="F686" s="45" t="str">
        <f t="shared" si="167"/>
        <v>-</v>
      </c>
    </row>
    <row r="687" spans="1:6" ht="12.75" customHeight="1" x14ac:dyDescent="0.2">
      <c r="A687" s="63">
        <v>63711</v>
      </c>
      <c r="B687" s="244" t="s">
        <v>1375</v>
      </c>
      <c r="C687" s="248">
        <v>63711</v>
      </c>
      <c r="D687" s="194">
        <v>0</v>
      </c>
      <c r="E687" s="194"/>
      <c r="F687" s="45" t="str">
        <f t="shared" si="167"/>
        <v>-</v>
      </c>
    </row>
    <row r="688" spans="1:6" ht="12.75" customHeight="1" x14ac:dyDescent="0.2">
      <c r="A688" s="63">
        <v>63712</v>
      </c>
      <c r="B688" s="244" t="s">
        <v>1376</v>
      </c>
      <c r="C688" s="248">
        <v>63712</v>
      </c>
      <c r="D688" s="194">
        <v>0</v>
      </c>
      <c r="E688" s="194"/>
      <c r="F688" s="45" t="str">
        <f t="shared" si="167"/>
        <v>-</v>
      </c>
    </row>
    <row r="689" spans="1:6" ht="12.75" customHeight="1" x14ac:dyDescent="0.2">
      <c r="A689" s="63">
        <v>63713</v>
      </c>
      <c r="B689" s="244" t="s">
        <v>1377</v>
      </c>
      <c r="C689" s="248">
        <v>63713</v>
      </c>
      <c r="D689" s="194">
        <v>0</v>
      </c>
      <c r="E689" s="194"/>
      <c r="F689" s="45" t="str">
        <f t="shared" si="167"/>
        <v>-</v>
      </c>
    </row>
    <row r="690" spans="1:6" ht="12.75" customHeight="1" x14ac:dyDescent="0.2">
      <c r="A690" s="63">
        <v>63714</v>
      </c>
      <c r="B690" s="244" t="s">
        <v>1378</v>
      </c>
      <c r="C690" s="248">
        <v>63714</v>
      </c>
      <c r="D690" s="194">
        <v>0</v>
      </c>
      <c r="E690" s="194"/>
      <c r="F690" s="45" t="str">
        <f t="shared" si="167"/>
        <v>-</v>
      </c>
    </row>
    <row r="691" spans="1:6" ht="12.75" customHeight="1" x14ac:dyDescent="0.2">
      <c r="A691" s="63">
        <v>63715</v>
      </c>
      <c r="B691" s="244" t="s">
        <v>1379</v>
      </c>
      <c r="C691" s="248">
        <v>63715</v>
      </c>
      <c r="D691" s="194">
        <v>0</v>
      </c>
      <c r="E691" s="194"/>
      <c r="F691" s="45" t="str">
        <f t="shared" si="167"/>
        <v>-</v>
      </c>
    </row>
    <row r="692" spans="1:6" ht="24" x14ac:dyDescent="0.2">
      <c r="A692" s="70">
        <v>63716</v>
      </c>
      <c r="B692" s="182" t="s">
        <v>1380</v>
      </c>
      <c r="C692" s="277">
        <v>63716</v>
      </c>
      <c r="D692" s="192">
        <v>0</v>
      </c>
      <c r="E692" s="192"/>
      <c r="F692" s="71" t="str">
        <f t="shared" si="167"/>
        <v>-</v>
      </c>
    </row>
    <row r="693" spans="1:6" ht="24" x14ac:dyDescent="0.2">
      <c r="A693" s="70">
        <v>63717</v>
      </c>
      <c r="B693" s="182" t="s">
        <v>1381</v>
      </c>
      <c r="C693" s="277">
        <v>63717</v>
      </c>
      <c r="D693" s="192">
        <v>0</v>
      </c>
      <c r="E693" s="192"/>
      <c r="F693" s="71" t="str">
        <f t="shared" si="167"/>
        <v>-</v>
      </c>
    </row>
    <row r="694" spans="1:6" ht="24" x14ac:dyDescent="0.2">
      <c r="A694" s="70">
        <v>63721</v>
      </c>
      <c r="B694" s="182" t="s">
        <v>1382</v>
      </c>
      <c r="C694" s="277">
        <v>63721</v>
      </c>
      <c r="D694" s="192">
        <v>0</v>
      </c>
      <c r="E694" s="192"/>
      <c r="F694" s="71" t="str">
        <f t="shared" si="167"/>
        <v>-</v>
      </c>
    </row>
    <row r="695" spans="1:6" ht="24" x14ac:dyDescent="0.2">
      <c r="A695" s="70">
        <v>63722</v>
      </c>
      <c r="B695" s="182" t="s">
        <v>1383</v>
      </c>
      <c r="C695" s="277">
        <v>63722</v>
      </c>
      <c r="D695" s="192">
        <v>0</v>
      </c>
      <c r="E695" s="192"/>
      <c r="F695" s="71" t="str">
        <f t="shared" si="167"/>
        <v>-</v>
      </c>
    </row>
    <row r="696" spans="1:6" ht="12.75" customHeight="1" x14ac:dyDescent="0.2">
      <c r="A696" s="70">
        <v>63723</v>
      </c>
      <c r="B696" s="182" t="s">
        <v>1384</v>
      </c>
      <c r="C696" s="277">
        <v>63723</v>
      </c>
      <c r="D696" s="192">
        <v>0</v>
      </c>
      <c r="E696" s="192"/>
      <c r="F696" s="71" t="str">
        <f t="shared" si="167"/>
        <v>-</v>
      </c>
    </row>
    <row r="697" spans="1:6" ht="12.75" customHeight="1" x14ac:dyDescent="0.2">
      <c r="A697" s="70">
        <v>63724</v>
      </c>
      <c r="B697" s="182" t="s">
        <v>1385</v>
      </c>
      <c r="C697" s="277">
        <v>63724</v>
      </c>
      <c r="D697" s="192">
        <v>0</v>
      </c>
      <c r="E697" s="192"/>
      <c r="F697" s="71" t="str">
        <f t="shared" si="167"/>
        <v>-</v>
      </c>
    </row>
    <row r="698" spans="1:6" ht="12.75" customHeight="1" x14ac:dyDescent="0.2">
      <c r="A698" s="70">
        <v>63725</v>
      </c>
      <c r="B698" s="182" t="s">
        <v>1386</v>
      </c>
      <c r="C698" s="277">
        <v>63725</v>
      </c>
      <c r="D698" s="192">
        <v>0</v>
      </c>
      <c r="E698" s="192"/>
      <c r="F698" s="71" t="str">
        <f t="shared" si="167"/>
        <v>-</v>
      </c>
    </row>
    <row r="699" spans="1:6" ht="12.75" customHeight="1" x14ac:dyDescent="0.2">
      <c r="A699" s="70">
        <v>63726</v>
      </c>
      <c r="B699" s="182" t="s">
        <v>1387</v>
      </c>
      <c r="C699" s="277">
        <v>63726</v>
      </c>
      <c r="D699" s="192">
        <v>0</v>
      </c>
      <c r="E699" s="192"/>
      <c r="F699" s="71" t="str">
        <f t="shared" si="167"/>
        <v>-</v>
      </c>
    </row>
    <row r="700" spans="1:6" ht="24" x14ac:dyDescent="0.2">
      <c r="A700" s="70">
        <v>63727</v>
      </c>
      <c r="B700" s="182" t="s">
        <v>1388</v>
      </c>
      <c r="C700" s="277">
        <v>63727</v>
      </c>
      <c r="D700" s="192">
        <v>0</v>
      </c>
      <c r="E700" s="192"/>
      <c r="F700" s="71" t="str">
        <f t="shared" si="167"/>
        <v>-</v>
      </c>
    </row>
    <row r="701" spans="1:6" ht="24" x14ac:dyDescent="0.2">
      <c r="A701" s="70">
        <v>63728</v>
      </c>
      <c r="B701" s="182" t="s">
        <v>1389</v>
      </c>
      <c r="C701" s="277">
        <v>63728</v>
      </c>
      <c r="D701" s="192">
        <v>0</v>
      </c>
      <c r="E701" s="192"/>
      <c r="F701" s="71" t="str">
        <f t="shared" si="167"/>
        <v>-</v>
      </c>
    </row>
    <row r="702" spans="1:6" ht="12.75" customHeight="1" x14ac:dyDescent="0.2">
      <c r="A702" s="70">
        <v>63811</v>
      </c>
      <c r="B702" s="182" t="s">
        <v>1390</v>
      </c>
      <c r="C702" s="278" t="s">
        <v>1391</v>
      </c>
      <c r="D702" s="192">
        <v>0</v>
      </c>
      <c r="E702" s="192"/>
      <c r="F702" s="71" t="str">
        <f t="shared" si="167"/>
        <v>-</v>
      </c>
    </row>
    <row r="703" spans="1:6" ht="12.75" customHeight="1" x14ac:dyDescent="0.2">
      <c r="A703" s="70">
        <v>63812</v>
      </c>
      <c r="B703" s="182" t="s">
        <v>1392</v>
      </c>
      <c r="C703" s="278" t="s">
        <v>1393</v>
      </c>
      <c r="D703" s="192">
        <v>0</v>
      </c>
      <c r="E703" s="192"/>
      <c r="F703" s="71" t="str">
        <f t="shared" si="167"/>
        <v>-</v>
      </c>
    </row>
    <row r="704" spans="1:6" ht="24" x14ac:dyDescent="0.2">
      <c r="A704" s="70" t="s">
        <v>1394</v>
      </c>
      <c r="B704" s="182" t="s">
        <v>1395</v>
      </c>
      <c r="C704" s="278" t="s">
        <v>1394</v>
      </c>
      <c r="D704" s="192">
        <v>0</v>
      </c>
      <c r="E704" s="192"/>
      <c r="F704" s="71" t="str">
        <f t="shared" si="167"/>
        <v>-</v>
      </c>
    </row>
    <row r="705" spans="1:6" ht="24" x14ac:dyDescent="0.2">
      <c r="A705" s="70" t="s">
        <v>1396</v>
      </c>
      <c r="B705" s="182" t="s">
        <v>1397</v>
      </c>
      <c r="C705" s="278" t="s">
        <v>1396</v>
      </c>
      <c r="D705" s="192">
        <v>0</v>
      </c>
      <c r="E705" s="192"/>
      <c r="F705" s="71" t="str">
        <f t="shared" si="167"/>
        <v>-</v>
      </c>
    </row>
    <row r="706" spans="1:6" ht="12.75" customHeight="1" x14ac:dyDescent="0.2">
      <c r="A706" s="70">
        <v>63821</v>
      </c>
      <c r="B706" s="182" t="s">
        <v>1398</v>
      </c>
      <c r="C706" s="278" t="s">
        <v>1399</v>
      </c>
      <c r="D706" s="192">
        <v>0</v>
      </c>
      <c r="E706" s="192"/>
      <c r="F706" s="71" t="str">
        <f t="shared" si="167"/>
        <v>-</v>
      </c>
    </row>
    <row r="707" spans="1:6" ht="12.75" customHeight="1" x14ac:dyDescent="0.2">
      <c r="A707" s="70">
        <v>63822</v>
      </c>
      <c r="B707" s="182" t="s">
        <v>1400</v>
      </c>
      <c r="C707" s="278" t="s">
        <v>1401</v>
      </c>
      <c r="D707" s="192">
        <v>0</v>
      </c>
      <c r="E707" s="192"/>
      <c r="F707" s="71" t="str">
        <f t="shared" si="167"/>
        <v>-</v>
      </c>
    </row>
    <row r="708" spans="1:6" ht="24" x14ac:dyDescent="0.2">
      <c r="A708" s="70" t="s">
        <v>1402</v>
      </c>
      <c r="B708" s="182" t="s">
        <v>1403</v>
      </c>
      <c r="C708" s="278" t="s">
        <v>1402</v>
      </c>
      <c r="D708" s="192">
        <v>0</v>
      </c>
      <c r="E708" s="192"/>
      <c r="F708" s="71" t="str">
        <f t="shared" si="167"/>
        <v>-</v>
      </c>
    </row>
    <row r="709" spans="1:6" ht="24" x14ac:dyDescent="0.2">
      <c r="A709" s="70" t="s">
        <v>1404</v>
      </c>
      <c r="B709" s="182" t="s">
        <v>1405</v>
      </c>
      <c r="C709" s="278" t="s">
        <v>1404</v>
      </c>
      <c r="D709" s="192">
        <v>0</v>
      </c>
      <c r="E709" s="192"/>
      <c r="F709" s="71" t="str">
        <f t="shared" si="167"/>
        <v>-</v>
      </c>
    </row>
    <row r="710" spans="1:6" ht="12.75" customHeight="1" x14ac:dyDescent="0.2">
      <c r="A710" s="70">
        <v>64191</v>
      </c>
      <c r="B710" s="65" t="s">
        <v>1406</v>
      </c>
      <c r="C710" s="278" t="s">
        <v>1407</v>
      </c>
      <c r="D710" s="192">
        <v>0</v>
      </c>
      <c r="E710" s="192"/>
      <c r="F710" s="71" t="str">
        <f t="shared" si="167"/>
        <v>-</v>
      </c>
    </row>
    <row r="711" spans="1:6" ht="12.75" customHeight="1" x14ac:dyDescent="0.2">
      <c r="A711" s="70" t="s">
        <v>1408</v>
      </c>
      <c r="B711" s="65" t="s">
        <v>1409</v>
      </c>
      <c r="C711" s="277" t="s">
        <v>1408</v>
      </c>
      <c r="D711" s="192"/>
      <c r="E711" s="192"/>
      <c r="F711" s="71" t="str">
        <f t="shared" si="167"/>
        <v>-</v>
      </c>
    </row>
    <row r="712" spans="1:6" ht="12.75" customHeight="1" x14ac:dyDescent="0.2">
      <c r="A712" s="70" t="s">
        <v>1410</v>
      </c>
      <c r="B712" s="65" t="s">
        <v>1411</v>
      </c>
      <c r="C712" s="277" t="s">
        <v>1410</v>
      </c>
      <c r="D712" s="192"/>
      <c r="E712" s="192"/>
      <c r="F712" s="71" t="str">
        <f t="shared" si="167"/>
        <v>-</v>
      </c>
    </row>
    <row r="713" spans="1:6" ht="24" x14ac:dyDescent="0.2">
      <c r="A713" s="70" t="s">
        <v>1412</v>
      </c>
      <c r="B713" s="65" t="s">
        <v>1413</v>
      </c>
      <c r="C713" s="277" t="s">
        <v>1412</v>
      </c>
      <c r="D713" s="192"/>
      <c r="E713" s="192"/>
      <c r="F713" s="71" t="str">
        <f t="shared" si="167"/>
        <v>-</v>
      </c>
    </row>
    <row r="714" spans="1:6" ht="12" x14ac:dyDescent="0.2">
      <c r="A714" s="70" t="s">
        <v>1414</v>
      </c>
      <c r="B714" s="65" t="s">
        <v>1415</v>
      </c>
      <c r="C714" s="277" t="s">
        <v>1414</v>
      </c>
      <c r="D714" s="192"/>
      <c r="E714" s="192"/>
      <c r="F714" s="71" t="str">
        <f t="shared" si="167"/>
        <v>-</v>
      </c>
    </row>
    <row r="715" spans="1:6" ht="12.75" customHeight="1" x14ac:dyDescent="0.2">
      <c r="A715" s="70">
        <v>64371</v>
      </c>
      <c r="B715" s="65" t="s">
        <v>1416</v>
      </c>
      <c r="C715" s="278" t="s">
        <v>1417</v>
      </c>
      <c r="D715" s="192">
        <v>0</v>
      </c>
      <c r="E715" s="192"/>
      <c r="F715" s="71" t="str">
        <f t="shared" si="167"/>
        <v>-</v>
      </c>
    </row>
    <row r="716" spans="1:6" ht="12.75" customHeight="1" x14ac:dyDescent="0.2">
      <c r="A716" s="70">
        <v>64372</v>
      </c>
      <c r="B716" s="65" t="s">
        <v>1418</v>
      </c>
      <c r="C716" s="278" t="s">
        <v>1419</v>
      </c>
      <c r="D716" s="192">
        <v>0</v>
      </c>
      <c r="E716" s="192"/>
      <c r="F716" s="71" t="str">
        <f t="shared" si="167"/>
        <v>-</v>
      </c>
    </row>
    <row r="717" spans="1:6" ht="12.75" customHeight="1" x14ac:dyDescent="0.2">
      <c r="A717" s="70">
        <v>64373</v>
      </c>
      <c r="B717" s="65" t="s">
        <v>1420</v>
      </c>
      <c r="C717" s="278" t="s">
        <v>1421</v>
      </c>
      <c r="D717" s="192">
        <v>0</v>
      </c>
      <c r="E717" s="192"/>
      <c r="F717" s="71" t="str">
        <f t="shared" si="167"/>
        <v>-</v>
      </c>
    </row>
    <row r="718" spans="1:6" ht="12.75" customHeight="1" x14ac:dyDescent="0.2">
      <c r="A718" s="63">
        <v>64374</v>
      </c>
      <c r="B718" s="64" t="s">
        <v>1422</v>
      </c>
      <c r="C718" s="247" t="s">
        <v>1423</v>
      </c>
      <c r="D718" s="194">
        <v>0</v>
      </c>
      <c r="E718" s="194"/>
      <c r="F718" s="45" t="str">
        <f t="shared" si="167"/>
        <v>-</v>
      </c>
    </row>
    <row r="719" spans="1:6" ht="12.75" customHeight="1" x14ac:dyDescent="0.2">
      <c r="A719" s="70">
        <v>64375</v>
      </c>
      <c r="B719" s="65" t="s">
        <v>1424</v>
      </c>
      <c r="C719" s="278" t="s">
        <v>1425</v>
      </c>
      <c r="D719" s="192">
        <v>0</v>
      </c>
      <c r="E719" s="192"/>
      <c r="F719" s="71" t="str">
        <f t="shared" si="167"/>
        <v>-</v>
      </c>
    </row>
    <row r="720" spans="1:6" ht="24" x14ac:dyDescent="0.2">
      <c r="A720" s="70">
        <v>64376</v>
      </c>
      <c r="B720" s="182" t="s">
        <v>1426</v>
      </c>
      <c r="C720" s="278" t="s">
        <v>1427</v>
      </c>
      <c r="D720" s="192">
        <v>0</v>
      </c>
      <c r="E720" s="192"/>
      <c r="F720" s="71" t="str">
        <f t="shared" si="167"/>
        <v>-</v>
      </c>
    </row>
    <row r="721" spans="1:6" ht="24" x14ac:dyDescent="0.2">
      <c r="A721" s="70">
        <v>64377</v>
      </c>
      <c r="B721" s="65" t="s">
        <v>1428</v>
      </c>
      <c r="C721" s="278" t="s">
        <v>1429</v>
      </c>
      <c r="D721" s="192">
        <v>0</v>
      </c>
      <c r="E721" s="192"/>
      <c r="F721" s="71" t="str">
        <f t="shared" si="167"/>
        <v>-</v>
      </c>
    </row>
    <row r="722" spans="1:6" ht="12" x14ac:dyDescent="0.2">
      <c r="A722" s="70" t="s">
        <v>1430</v>
      </c>
      <c r="B722" s="65" t="s">
        <v>1431</v>
      </c>
      <c r="C722" s="277" t="s">
        <v>1430</v>
      </c>
      <c r="D722" s="192"/>
      <c r="E722" s="192"/>
      <c r="F722" s="71" t="str">
        <f t="shared" si="167"/>
        <v>-</v>
      </c>
    </row>
    <row r="723" spans="1:6" ht="12" x14ac:dyDescent="0.2">
      <c r="A723" s="70" t="s">
        <v>1432</v>
      </c>
      <c r="B723" s="65" t="s">
        <v>1433</v>
      </c>
      <c r="C723" s="277" t="s">
        <v>1432</v>
      </c>
      <c r="D723" s="192"/>
      <c r="E723" s="192"/>
      <c r="F723" s="71" t="str">
        <f t="shared" si="167"/>
        <v>-</v>
      </c>
    </row>
    <row r="724" spans="1:6" ht="12.75" customHeight="1" x14ac:dyDescent="0.2">
      <c r="A724" s="70">
        <v>65264</v>
      </c>
      <c r="B724" s="65" t="s">
        <v>1434</v>
      </c>
      <c r="C724" s="278" t="s">
        <v>1435</v>
      </c>
      <c r="D724" s="192">
        <v>0</v>
      </c>
      <c r="E724" s="192"/>
      <c r="F724" s="71" t="str">
        <f t="shared" si="167"/>
        <v>-</v>
      </c>
    </row>
    <row r="725" spans="1:6" ht="12.75" customHeight="1" x14ac:dyDescent="0.2">
      <c r="A725" s="70">
        <v>65265</v>
      </c>
      <c r="B725" s="65" t="s">
        <v>1436</v>
      </c>
      <c r="C725" s="278" t="s">
        <v>1437</v>
      </c>
      <c r="D725" s="192">
        <v>0</v>
      </c>
      <c r="E725" s="192"/>
      <c r="F725" s="71" t="str">
        <f t="shared" si="167"/>
        <v>-</v>
      </c>
    </row>
    <row r="726" spans="1:6" ht="12.75" customHeight="1" x14ac:dyDescent="0.2">
      <c r="A726" s="70" t="s">
        <v>1438</v>
      </c>
      <c r="B726" s="65" t="s">
        <v>1439</v>
      </c>
      <c r="C726" s="278" t="s">
        <v>1438</v>
      </c>
      <c r="D726" s="192">
        <v>0</v>
      </c>
      <c r="E726" s="192"/>
      <c r="F726" s="71" t="str">
        <f t="shared" si="167"/>
        <v>-</v>
      </c>
    </row>
    <row r="727" spans="1:6" ht="24" x14ac:dyDescent="0.2">
      <c r="A727" s="70">
        <v>66341</v>
      </c>
      <c r="B727" s="65" t="s">
        <v>1440</v>
      </c>
      <c r="C727" s="277">
        <v>66341</v>
      </c>
      <c r="D727" s="192">
        <v>0</v>
      </c>
      <c r="E727" s="192"/>
      <c r="F727" s="71" t="str">
        <f t="shared" si="167"/>
        <v>-</v>
      </c>
    </row>
    <row r="728" spans="1:6" ht="24" x14ac:dyDescent="0.2">
      <c r="A728" s="70">
        <v>66342</v>
      </c>
      <c r="B728" s="65" t="s">
        <v>1441</v>
      </c>
      <c r="C728" s="277">
        <v>66342</v>
      </c>
      <c r="D728" s="192">
        <v>0</v>
      </c>
      <c r="E728" s="192"/>
      <c r="F728" s="71" t="str">
        <f t="shared" si="167"/>
        <v>-</v>
      </c>
    </row>
    <row r="729" spans="1:6" ht="24" x14ac:dyDescent="0.2">
      <c r="A729" s="70">
        <v>66343</v>
      </c>
      <c r="B729" s="65" t="s">
        <v>1442</v>
      </c>
      <c r="C729" s="277">
        <v>66343</v>
      </c>
      <c r="D729" s="192">
        <v>0</v>
      </c>
      <c r="E729" s="192"/>
      <c r="F729" s="71" t="str">
        <f t="shared" si="167"/>
        <v>-</v>
      </c>
    </row>
    <row r="730" spans="1:6" ht="24" x14ac:dyDescent="0.2">
      <c r="A730" s="70">
        <v>66344</v>
      </c>
      <c r="B730" s="65" t="s">
        <v>1443</v>
      </c>
      <c r="C730" s="277">
        <v>66344</v>
      </c>
      <c r="D730" s="192"/>
      <c r="E730" s="192"/>
      <c r="F730" s="71" t="str">
        <f t="shared" si="167"/>
        <v>-</v>
      </c>
    </row>
    <row r="731" spans="1:6" ht="24" x14ac:dyDescent="0.2">
      <c r="A731" s="70">
        <v>66345</v>
      </c>
      <c r="B731" s="65" t="s">
        <v>1444</v>
      </c>
      <c r="C731" s="277">
        <v>66345</v>
      </c>
      <c r="D731" s="192"/>
      <c r="E731" s="192"/>
      <c r="F731" s="71" t="str">
        <f t="shared" si="167"/>
        <v>-</v>
      </c>
    </row>
    <row r="732" spans="1:6" ht="12.75" customHeight="1" x14ac:dyDescent="0.2">
      <c r="A732" s="70">
        <v>31214</v>
      </c>
      <c r="B732" s="65" t="s">
        <v>1445</v>
      </c>
      <c r="C732" s="278" t="s">
        <v>1446</v>
      </c>
      <c r="D732" s="192">
        <v>0</v>
      </c>
      <c r="E732" s="192"/>
      <c r="F732" s="71" t="str">
        <f t="shared" si="167"/>
        <v>-</v>
      </c>
    </row>
    <row r="733" spans="1:6" ht="12.75" customHeight="1" x14ac:dyDescent="0.2">
      <c r="A733" s="70">
        <v>31215</v>
      </c>
      <c r="B733" s="65" t="s">
        <v>1447</v>
      </c>
      <c r="C733" s="278" t="s">
        <v>1448</v>
      </c>
      <c r="D733" s="192">
        <v>0</v>
      </c>
      <c r="E733" s="192"/>
      <c r="F733" s="71" t="str">
        <f t="shared" si="167"/>
        <v>-</v>
      </c>
    </row>
    <row r="734" spans="1:6" ht="12.75" customHeight="1" x14ac:dyDescent="0.2">
      <c r="A734" s="70">
        <v>32121</v>
      </c>
      <c r="B734" s="65" t="s">
        <v>1449</v>
      </c>
      <c r="C734" s="278" t="s">
        <v>1450</v>
      </c>
      <c r="D734" s="192">
        <v>1273.1199999999999</v>
      </c>
      <c r="E734" s="192">
        <v>1293.56</v>
      </c>
      <c r="F734" s="71">
        <f t="shared" si="167"/>
        <v>101.60550458715596</v>
      </c>
    </row>
    <row r="735" spans="1:6" ht="12.75" customHeight="1" x14ac:dyDescent="0.2">
      <c r="A735" s="63" t="s">
        <v>1451</v>
      </c>
      <c r="B735" s="64" t="s">
        <v>1452</v>
      </c>
      <c r="C735" s="247" t="s">
        <v>1451</v>
      </c>
      <c r="D735" s="194">
        <v>0</v>
      </c>
      <c r="E735" s="194"/>
      <c r="F735" s="45" t="str">
        <f t="shared" si="167"/>
        <v>-</v>
      </c>
    </row>
    <row r="736" spans="1:6" ht="12.75" customHeight="1" x14ac:dyDescent="0.2">
      <c r="A736" s="63" t="s">
        <v>1453</v>
      </c>
      <c r="B736" s="64" t="s">
        <v>1454</v>
      </c>
      <c r="C736" s="247" t="s">
        <v>1453</v>
      </c>
      <c r="D736" s="194">
        <v>0</v>
      </c>
      <c r="E736" s="194">
        <v>445</v>
      </c>
      <c r="F736" s="45" t="str">
        <f t="shared" si="167"/>
        <v>-</v>
      </c>
    </row>
    <row r="737" spans="1:6" ht="12.75" customHeight="1" x14ac:dyDescent="0.2">
      <c r="A737" s="63" t="s">
        <v>1455</v>
      </c>
      <c r="B737" s="64" t="s">
        <v>1456</v>
      </c>
      <c r="C737" s="247" t="s">
        <v>1455</v>
      </c>
      <c r="D737" s="194">
        <v>0</v>
      </c>
      <c r="E737" s="194"/>
      <c r="F737" s="45" t="str">
        <f t="shared" si="167"/>
        <v>-</v>
      </c>
    </row>
    <row r="738" spans="1:6" ht="12.75" customHeight="1" x14ac:dyDescent="0.2">
      <c r="A738" s="63" t="s">
        <v>1457</v>
      </c>
      <c r="B738" s="64" t="s">
        <v>1458</v>
      </c>
      <c r="C738" s="247" t="s">
        <v>1457</v>
      </c>
      <c r="D738" s="194">
        <v>0</v>
      </c>
      <c r="E738" s="194"/>
      <c r="F738" s="45" t="str">
        <f t="shared" si="167"/>
        <v>-</v>
      </c>
    </row>
    <row r="739" spans="1:6" ht="12.75" customHeight="1" x14ac:dyDescent="0.2">
      <c r="A739" s="70" t="s">
        <v>1459</v>
      </c>
      <c r="B739" s="65" t="s">
        <v>1460</v>
      </c>
      <c r="C739" s="278" t="s">
        <v>1459</v>
      </c>
      <c r="D739" s="192">
        <v>0</v>
      </c>
      <c r="E739" s="192"/>
      <c r="F739" s="71" t="str">
        <f t="shared" si="167"/>
        <v>-</v>
      </c>
    </row>
    <row r="740" spans="1:6" ht="12.75" customHeight="1" x14ac:dyDescent="0.2">
      <c r="A740" s="70" t="s">
        <v>1461</v>
      </c>
      <c r="B740" s="65" t="s">
        <v>1462</v>
      </c>
      <c r="C740" s="278" t="s">
        <v>1461</v>
      </c>
      <c r="D740" s="192">
        <v>0</v>
      </c>
      <c r="E740" s="192"/>
      <c r="F740" s="71" t="str">
        <f t="shared" si="167"/>
        <v>-</v>
      </c>
    </row>
    <row r="741" spans="1:6" ht="12.75" customHeight="1" x14ac:dyDescent="0.2">
      <c r="A741" s="70">
        <v>32911</v>
      </c>
      <c r="B741" s="65" t="s">
        <v>1463</v>
      </c>
      <c r="C741" s="278" t="s">
        <v>1464</v>
      </c>
      <c r="D741" s="192">
        <v>1010.16</v>
      </c>
      <c r="E741" s="192">
        <v>1041.53</v>
      </c>
      <c r="F741" s="71">
        <f t="shared" ref="F741:F1006" si="169">IF(D741&lt;&gt;0,IF(E741/D741&gt;=100,"&gt;&gt;100",E741/D741*100),"-")</f>
        <v>103.10544864179931</v>
      </c>
    </row>
    <row r="742" spans="1:6" ht="12.75" customHeight="1" x14ac:dyDescent="0.2">
      <c r="A742" s="70" t="s">
        <v>1465</v>
      </c>
      <c r="B742" s="65" t="s">
        <v>1466</v>
      </c>
      <c r="C742" s="278" t="s">
        <v>1465</v>
      </c>
      <c r="D742" s="192">
        <v>69.540000000000006</v>
      </c>
      <c r="E742" s="192">
        <v>237.9</v>
      </c>
      <c r="F742" s="71">
        <f t="shared" si="169"/>
        <v>342.10526315789474</v>
      </c>
    </row>
    <row r="743" spans="1:6" ht="12.75" customHeight="1" x14ac:dyDescent="0.2">
      <c r="A743" s="70" t="s">
        <v>1467</v>
      </c>
      <c r="B743" s="65" t="s">
        <v>1468</v>
      </c>
      <c r="C743" s="277" t="s">
        <v>1467</v>
      </c>
      <c r="D743" s="192"/>
      <c r="E743" s="192"/>
      <c r="F743" s="71" t="str">
        <f t="shared" ref="F743:F744" si="170">IF(D743&lt;&gt;0,IF(E743/D743&gt;=100,"&gt;&gt;100",E743/D743*100),"-")</f>
        <v>-</v>
      </c>
    </row>
    <row r="744" spans="1:6" ht="12.75" customHeight="1" x14ac:dyDescent="0.2">
      <c r="A744" s="70" t="s">
        <v>1469</v>
      </c>
      <c r="B744" s="65" t="s">
        <v>1470</v>
      </c>
      <c r="C744" s="277" t="s">
        <v>1469</v>
      </c>
      <c r="D744" s="192"/>
      <c r="E744" s="192"/>
      <c r="F744" s="71" t="str">
        <f t="shared" si="170"/>
        <v>-</v>
      </c>
    </row>
    <row r="745" spans="1:6" ht="12.75" customHeight="1" x14ac:dyDescent="0.2">
      <c r="A745" s="70">
        <v>34111</v>
      </c>
      <c r="B745" s="65" t="s">
        <v>1471</v>
      </c>
      <c r="C745" s="278" t="s">
        <v>1472</v>
      </c>
      <c r="D745" s="192">
        <v>0</v>
      </c>
      <c r="E745" s="192"/>
      <c r="F745" s="71" t="str">
        <f t="shared" si="169"/>
        <v>-</v>
      </c>
    </row>
    <row r="746" spans="1:6" ht="12.75" customHeight="1" x14ac:dyDescent="0.2">
      <c r="A746" s="70">
        <v>34112</v>
      </c>
      <c r="B746" s="65" t="s">
        <v>1473</v>
      </c>
      <c r="C746" s="278" t="s">
        <v>1474</v>
      </c>
      <c r="D746" s="192">
        <v>0</v>
      </c>
      <c r="E746" s="192"/>
      <c r="F746" s="71" t="str">
        <f t="shared" si="169"/>
        <v>-</v>
      </c>
    </row>
    <row r="747" spans="1:6" ht="12.75" customHeight="1" x14ac:dyDescent="0.2">
      <c r="A747" s="70">
        <v>34121</v>
      </c>
      <c r="B747" s="65" t="s">
        <v>1475</v>
      </c>
      <c r="C747" s="278" t="s">
        <v>1476</v>
      </c>
      <c r="D747" s="192">
        <v>0</v>
      </c>
      <c r="E747" s="192"/>
      <c r="F747" s="71" t="str">
        <f t="shared" si="169"/>
        <v>-</v>
      </c>
    </row>
    <row r="748" spans="1:6" ht="12.75" customHeight="1" x14ac:dyDescent="0.2">
      <c r="A748" s="70">
        <v>34122</v>
      </c>
      <c r="B748" s="65" t="s">
        <v>1477</v>
      </c>
      <c r="C748" s="278" t="s">
        <v>1478</v>
      </c>
      <c r="D748" s="192">
        <v>0</v>
      </c>
      <c r="E748" s="192"/>
      <c r="F748" s="71" t="str">
        <f t="shared" si="169"/>
        <v>-</v>
      </c>
    </row>
    <row r="749" spans="1:6" ht="12.75" customHeight="1" x14ac:dyDescent="0.2">
      <c r="A749" s="70">
        <v>34131</v>
      </c>
      <c r="B749" s="65" t="s">
        <v>1479</v>
      </c>
      <c r="C749" s="278" t="s">
        <v>1480</v>
      </c>
      <c r="D749" s="192">
        <v>0</v>
      </c>
      <c r="E749" s="192"/>
      <c r="F749" s="71" t="str">
        <f t="shared" si="169"/>
        <v>-</v>
      </c>
    </row>
    <row r="750" spans="1:6" ht="12.75" customHeight="1" x14ac:dyDescent="0.2">
      <c r="A750" s="70">
        <v>34132</v>
      </c>
      <c r="B750" s="65" t="s">
        <v>1481</v>
      </c>
      <c r="C750" s="278" t="s">
        <v>1482</v>
      </c>
      <c r="D750" s="192">
        <v>0</v>
      </c>
      <c r="E750" s="192"/>
      <c r="F750" s="71" t="str">
        <f t="shared" si="169"/>
        <v>-</v>
      </c>
    </row>
    <row r="751" spans="1:6" ht="12.75" customHeight="1" x14ac:dyDescent="0.2">
      <c r="A751" s="70">
        <v>34191</v>
      </c>
      <c r="B751" s="65" t="s">
        <v>1483</v>
      </c>
      <c r="C751" s="278" t="s">
        <v>1484</v>
      </c>
      <c r="D751" s="192">
        <v>0</v>
      </c>
      <c r="E751" s="192"/>
      <c r="F751" s="71" t="str">
        <f t="shared" si="169"/>
        <v>-</v>
      </c>
    </row>
    <row r="752" spans="1:6" ht="12.75" customHeight="1" x14ac:dyDescent="0.2">
      <c r="A752" s="70">
        <v>34192</v>
      </c>
      <c r="B752" s="65" t="s">
        <v>1485</v>
      </c>
      <c r="C752" s="278" t="s">
        <v>1486</v>
      </c>
      <c r="D752" s="192">
        <v>0</v>
      </c>
      <c r="E752" s="192"/>
      <c r="F752" s="71" t="str">
        <f t="shared" si="169"/>
        <v>-</v>
      </c>
    </row>
    <row r="753" spans="1:6" ht="12.75" customHeight="1" x14ac:dyDescent="0.2">
      <c r="A753" s="70">
        <v>34213</v>
      </c>
      <c r="B753" s="65" t="s">
        <v>1487</v>
      </c>
      <c r="C753" s="278" t="s">
        <v>1488</v>
      </c>
      <c r="D753" s="192">
        <v>0</v>
      </c>
      <c r="E753" s="192"/>
      <c r="F753" s="71" t="str">
        <f t="shared" si="169"/>
        <v>-</v>
      </c>
    </row>
    <row r="754" spans="1:6" ht="12.75" customHeight="1" x14ac:dyDescent="0.2">
      <c r="A754" s="63">
        <v>34214</v>
      </c>
      <c r="B754" s="64" t="s">
        <v>1489</v>
      </c>
      <c r="C754" s="247" t="s">
        <v>1490</v>
      </c>
      <c r="D754" s="194">
        <v>0</v>
      </c>
      <c r="E754" s="194"/>
      <c r="F754" s="45" t="str">
        <f t="shared" si="169"/>
        <v>-</v>
      </c>
    </row>
    <row r="755" spans="1:6" ht="12.75" customHeight="1" x14ac:dyDescent="0.2">
      <c r="A755" s="63">
        <v>34215</v>
      </c>
      <c r="B755" s="64" t="s">
        <v>1491</v>
      </c>
      <c r="C755" s="247" t="s">
        <v>1492</v>
      </c>
      <c r="D755" s="194">
        <v>0</v>
      </c>
      <c r="E755" s="194"/>
      <c r="F755" s="45" t="str">
        <f t="shared" si="169"/>
        <v>-</v>
      </c>
    </row>
    <row r="756" spans="1:6" ht="12.75" customHeight="1" x14ac:dyDescent="0.2">
      <c r="A756" s="63">
        <v>34216</v>
      </c>
      <c r="B756" s="64" t="s">
        <v>1493</v>
      </c>
      <c r="C756" s="247" t="s">
        <v>1494</v>
      </c>
      <c r="D756" s="194">
        <v>0</v>
      </c>
      <c r="E756" s="194"/>
      <c r="F756" s="45" t="str">
        <f t="shared" si="169"/>
        <v>-</v>
      </c>
    </row>
    <row r="757" spans="1:6" ht="12.75" customHeight="1" x14ac:dyDescent="0.2">
      <c r="A757" s="63">
        <v>34222</v>
      </c>
      <c r="B757" s="64" t="s">
        <v>1495</v>
      </c>
      <c r="C757" s="247" t="s">
        <v>1496</v>
      </c>
      <c r="D757" s="194">
        <v>0</v>
      </c>
      <c r="E757" s="194"/>
      <c r="F757" s="45" t="str">
        <f t="shared" si="169"/>
        <v>-</v>
      </c>
    </row>
    <row r="758" spans="1:6" ht="12.75" customHeight="1" x14ac:dyDescent="0.2">
      <c r="A758" s="63">
        <v>34223</v>
      </c>
      <c r="B758" s="64" t="s">
        <v>1497</v>
      </c>
      <c r="C758" s="247" t="s">
        <v>1498</v>
      </c>
      <c r="D758" s="194">
        <v>0</v>
      </c>
      <c r="E758" s="194"/>
      <c r="F758" s="45" t="str">
        <f t="shared" si="169"/>
        <v>-</v>
      </c>
    </row>
    <row r="759" spans="1:6" ht="24" x14ac:dyDescent="0.2">
      <c r="A759" s="63">
        <v>34224</v>
      </c>
      <c r="B759" s="64" t="s">
        <v>1499</v>
      </c>
      <c r="C759" s="247" t="s">
        <v>1500</v>
      </c>
      <c r="D759" s="194">
        <v>0</v>
      </c>
      <c r="E759" s="194"/>
      <c r="F759" s="45" t="str">
        <f t="shared" si="169"/>
        <v>-</v>
      </c>
    </row>
    <row r="760" spans="1:6" ht="24" x14ac:dyDescent="0.2">
      <c r="A760" s="63">
        <v>34233</v>
      </c>
      <c r="B760" s="64" t="s">
        <v>1501</v>
      </c>
      <c r="C760" s="247" t="s">
        <v>1502</v>
      </c>
      <c r="D760" s="194">
        <v>0</v>
      </c>
      <c r="E760" s="194"/>
      <c r="F760" s="45" t="str">
        <f t="shared" si="169"/>
        <v>-</v>
      </c>
    </row>
    <row r="761" spans="1:6" ht="24" x14ac:dyDescent="0.2">
      <c r="A761" s="63">
        <v>34234</v>
      </c>
      <c r="B761" s="183" t="s">
        <v>1503</v>
      </c>
      <c r="C761" s="247" t="s">
        <v>1504</v>
      </c>
      <c r="D761" s="194">
        <v>0</v>
      </c>
      <c r="E761" s="194"/>
      <c r="F761" s="45" t="str">
        <f t="shared" si="169"/>
        <v>-</v>
      </c>
    </row>
    <row r="762" spans="1:6" ht="24" x14ac:dyDescent="0.2">
      <c r="A762" s="63">
        <v>34235</v>
      </c>
      <c r="B762" s="183" t="s">
        <v>1505</v>
      </c>
      <c r="C762" s="247" t="s">
        <v>1506</v>
      </c>
      <c r="D762" s="194">
        <v>0</v>
      </c>
      <c r="E762" s="194"/>
      <c r="F762" s="45" t="str">
        <f t="shared" si="169"/>
        <v>-</v>
      </c>
    </row>
    <row r="763" spans="1:6" ht="12.75" customHeight="1" x14ac:dyDescent="0.2">
      <c r="A763" s="63">
        <v>34236</v>
      </c>
      <c r="B763" s="64" t="s">
        <v>1507</v>
      </c>
      <c r="C763" s="247" t="s">
        <v>1508</v>
      </c>
      <c r="D763" s="194">
        <v>0</v>
      </c>
      <c r="E763" s="194"/>
      <c r="F763" s="45" t="str">
        <f t="shared" si="169"/>
        <v>-</v>
      </c>
    </row>
    <row r="764" spans="1:6" ht="12.75" customHeight="1" x14ac:dyDescent="0.2">
      <c r="A764" s="63">
        <v>34237</v>
      </c>
      <c r="B764" s="64" t="s">
        <v>1509</v>
      </c>
      <c r="C764" s="247" t="s">
        <v>1510</v>
      </c>
      <c r="D764" s="194">
        <v>0</v>
      </c>
      <c r="E764" s="194"/>
      <c r="F764" s="45" t="str">
        <f t="shared" si="169"/>
        <v>-</v>
      </c>
    </row>
    <row r="765" spans="1:6" ht="12.75" customHeight="1" x14ac:dyDescent="0.2">
      <c r="A765" s="63">
        <v>34238</v>
      </c>
      <c r="B765" s="64" t="s">
        <v>1511</v>
      </c>
      <c r="C765" s="247" t="s">
        <v>1512</v>
      </c>
      <c r="D765" s="194">
        <v>0</v>
      </c>
      <c r="E765" s="194"/>
      <c r="F765" s="45" t="str">
        <f t="shared" si="169"/>
        <v>-</v>
      </c>
    </row>
    <row r="766" spans="1:6" ht="24" x14ac:dyDescent="0.2">
      <c r="A766" s="63">
        <v>34273</v>
      </c>
      <c r="B766" s="64" t="s">
        <v>1513</v>
      </c>
      <c r="C766" s="247" t="s">
        <v>1514</v>
      </c>
      <c r="D766" s="194">
        <v>0</v>
      </c>
      <c r="E766" s="194"/>
      <c r="F766" s="45" t="str">
        <f t="shared" si="169"/>
        <v>-</v>
      </c>
    </row>
    <row r="767" spans="1:6" ht="12.75" customHeight="1" x14ac:dyDescent="0.2">
      <c r="A767" s="63">
        <v>34274</v>
      </c>
      <c r="B767" s="64" t="s">
        <v>1515</v>
      </c>
      <c r="C767" s="247" t="s">
        <v>1516</v>
      </c>
      <c r="D767" s="194">
        <v>0</v>
      </c>
      <c r="E767" s="194"/>
      <c r="F767" s="45" t="str">
        <f t="shared" si="169"/>
        <v>-</v>
      </c>
    </row>
    <row r="768" spans="1:6" ht="12.75" customHeight="1" x14ac:dyDescent="0.2">
      <c r="A768" s="63">
        <v>34275</v>
      </c>
      <c r="B768" s="64" t="s">
        <v>1517</v>
      </c>
      <c r="C768" s="247" t="s">
        <v>1518</v>
      </c>
      <c r="D768" s="194">
        <v>0</v>
      </c>
      <c r="E768" s="194"/>
      <c r="F768" s="45" t="str">
        <f t="shared" si="169"/>
        <v>-</v>
      </c>
    </row>
    <row r="769" spans="1:6" ht="12.75" customHeight="1" x14ac:dyDescent="0.2">
      <c r="A769" s="63">
        <v>34281</v>
      </c>
      <c r="B769" s="64" t="s">
        <v>1519</v>
      </c>
      <c r="C769" s="247" t="s">
        <v>1520</v>
      </c>
      <c r="D769" s="194">
        <v>0</v>
      </c>
      <c r="E769" s="194"/>
      <c r="F769" s="45" t="str">
        <f t="shared" si="169"/>
        <v>-</v>
      </c>
    </row>
    <row r="770" spans="1:6" ht="12.75" customHeight="1" x14ac:dyDescent="0.2">
      <c r="A770" s="70">
        <v>34282</v>
      </c>
      <c r="B770" s="65" t="s">
        <v>1521</v>
      </c>
      <c r="C770" s="278" t="s">
        <v>1522</v>
      </c>
      <c r="D770" s="192">
        <v>0</v>
      </c>
      <c r="E770" s="192"/>
      <c r="F770" s="71" t="str">
        <f t="shared" si="169"/>
        <v>-</v>
      </c>
    </row>
    <row r="771" spans="1:6" ht="12.75" customHeight="1" x14ac:dyDescent="0.2">
      <c r="A771" s="70">
        <v>34283</v>
      </c>
      <c r="B771" s="65" t="s">
        <v>1523</v>
      </c>
      <c r="C771" s="278" t="s">
        <v>1524</v>
      </c>
      <c r="D771" s="192">
        <v>0</v>
      </c>
      <c r="E771" s="192"/>
      <c r="F771" s="71" t="str">
        <f t="shared" si="169"/>
        <v>-</v>
      </c>
    </row>
    <row r="772" spans="1:6" ht="12.75" customHeight="1" x14ac:dyDescent="0.2">
      <c r="A772" s="70">
        <v>34284</v>
      </c>
      <c r="B772" s="65" t="s">
        <v>1525</v>
      </c>
      <c r="C772" s="278" t="s">
        <v>1526</v>
      </c>
      <c r="D772" s="192">
        <v>0</v>
      </c>
      <c r="E772" s="192"/>
      <c r="F772" s="71" t="str">
        <f t="shared" si="169"/>
        <v>-</v>
      </c>
    </row>
    <row r="773" spans="1:6" ht="12.75" customHeight="1" x14ac:dyDescent="0.2">
      <c r="A773" s="70">
        <v>34285</v>
      </c>
      <c r="B773" s="65" t="s">
        <v>1527</v>
      </c>
      <c r="C773" s="278" t="s">
        <v>1528</v>
      </c>
      <c r="D773" s="192">
        <v>0</v>
      </c>
      <c r="E773" s="192"/>
      <c r="F773" s="71" t="str">
        <f t="shared" si="169"/>
        <v>-</v>
      </c>
    </row>
    <row r="774" spans="1:6" ht="24" x14ac:dyDescent="0.2">
      <c r="A774" s="70">
        <v>34286</v>
      </c>
      <c r="B774" s="182" t="s">
        <v>1529</v>
      </c>
      <c r="C774" s="278" t="s">
        <v>1530</v>
      </c>
      <c r="D774" s="192">
        <v>0</v>
      </c>
      <c r="E774" s="192"/>
      <c r="F774" s="71" t="str">
        <f t="shared" si="169"/>
        <v>-</v>
      </c>
    </row>
    <row r="775" spans="1:6" ht="12" x14ac:dyDescent="0.2">
      <c r="A775" s="70">
        <v>34287</v>
      </c>
      <c r="B775" s="65" t="s">
        <v>1531</v>
      </c>
      <c r="C775" s="278" t="s">
        <v>1532</v>
      </c>
      <c r="D775" s="192">
        <v>0</v>
      </c>
      <c r="E775" s="192"/>
      <c r="F775" s="71" t="str">
        <f t="shared" si="169"/>
        <v>-</v>
      </c>
    </row>
    <row r="776" spans="1:6" ht="12.75" customHeight="1" x14ac:dyDescent="0.2">
      <c r="A776" s="70">
        <v>34341</v>
      </c>
      <c r="B776" s="65" t="s">
        <v>1533</v>
      </c>
      <c r="C776" s="278" t="s">
        <v>1534</v>
      </c>
      <c r="D776" s="192">
        <v>0</v>
      </c>
      <c r="E776" s="192"/>
      <c r="F776" s="71" t="str">
        <f t="shared" si="169"/>
        <v>-</v>
      </c>
    </row>
    <row r="777" spans="1:6" ht="12.75" customHeight="1" x14ac:dyDescent="0.2">
      <c r="A777" s="70">
        <v>35231</v>
      </c>
      <c r="B777" s="65" t="s">
        <v>1535</v>
      </c>
      <c r="C777" s="278" t="s">
        <v>1536</v>
      </c>
      <c r="D777" s="192">
        <v>0</v>
      </c>
      <c r="E777" s="192"/>
      <c r="F777" s="71" t="str">
        <f t="shared" si="169"/>
        <v>-</v>
      </c>
    </row>
    <row r="778" spans="1:6" ht="12.75" customHeight="1" x14ac:dyDescent="0.2">
      <c r="A778" s="70">
        <v>35232</v>
      </c>
      <c r="B778" s="65" t="s">
        <v>1537</v>
      </c>
      <c r="C778" s="278" t="s">
        <v>1538</v>
      </c>
      <c r="D778" s="192">
        <v>0</v>
      </c>
      <c r="E778" s="192"/>
      <c r="F778" s="71" t="str">
        <f t="shared" si="169"/>
        <v>-</v>
      </c>
    </row>
    <row r="779" spans="1:6" ht="12.75" customHeight="1" x14ac:dyDescent="0.2">
      <c r="A779" s="70">
        <v>36313</v>
      </c>
      <c r="B779" s="65" t="s">
        <v>1539</v>
      </c>
      <c r="C779" s="278" t="s">
        <v>1540</v>
      </c>
      <c r="D779" s="192">
        <v>0</v>
      </c>
      <c r="E779" s="192"/>
      <c r="F779" s="71" t="str">
        <f t="shared" si="169"/>
        <v>-</v>
      </c>
    </row>
    <row r="780" spans="1:6" ht="12.75" customHeight="1" x14ac:dyDescent="0.2">
      <c r="A780" s="70">
        <v>36314</v>
      </c>
      <c r="B780" s="65" t="s">
        <v>1541</v>
      </c>
      <c r="C780" s="278" t="s">
        <v>1542</v>
      </c>
      <c r="D780" s="192">
        <v>0</v>
      </c>
      <c r="E780" s="192"/>
      <c r="F780" s="71" t="str">
        <f t="shared" si="169"/>
        <v>-</v>
      </c>
    </row>
    <row r="781" spans="1:6" ht="12.75" customHeight="1" x14ac:dyDescent="0.2">
      <c r="A781" s="70">
        <v>36315</v>
      </c>
      <c r="B781" s="65" t="s">
        <v>1543</v>
      </c>
      <c r="C781" s="278" t="s">
        <v>1544</v>
      </c>
      <c r="D781" s="192">
        <v>0</v>
      </c>
      <c r="E781" s="192"/>
      <c r="F781" s="71" t="str">
        <f t="shared" si="169"/>
        <v>-</v>
      </c>
    </row>
    <row r="782" spans="1:6" ht="12.75" customHeight="1" x14ac:dyDescent="0.2">
      <c r="A782" s="70">
        <v>36316</v>
      </c>
      <c r="B782" s="65" t="s">
        <v>1545</v>
      </c>
      <c r="C782" s="278" t="s">
        <v>1546</v>
      </c>
      <c r="D782" s="192">
        <v>0</v>
      </c>
      <c r="E782" s="192"/>
      <c r="F782" s="71" t="str">
        <f t="shared" si="169"/>
        <v>-</v>
      </c>
    </row>
    <row r="783" spans="1:6" ht="12.75" customHeight="1" x14ac:dyDescent="0.2">
      <c r="A783" s="70">
        <v>36317</v>
      </c>
      <c r="B783" s="65" t="s">
        <v>1547</v>
      </c>
      <c r="C783" s="278" t="s">
        <v>1548</v>
      </c>
      <c r="D783" s="192">
        <v>0</v>
      </c>
      <c r="E783" s="192"/>
      <c r="F783" s="71" t="str">
        <f t="shared" si="169"/>
        <v>-</v>
      </c>
    </row>
    <row r="784" spans="1:6" ht="12.75" customHeight="1" x14ac:dyDescent="0.2">
      <c r="A784" s="70">
        <v>36318</v>
      </c>
      <c r="B784" s="65" t="s">
        <v>1549</v>
      </c>
      <c r="C784" s="278" t="s">
        <v>1550</v>
      </c>
      <c r="D784" s="192">
        <v>0</v>
      </c>
      <c r="E784" s="192"/>
      <c r="F784" s="71" t="str">
        <f t="shared" si="169"/>
        <v>-</v>
      </c>
    </row>
    <row r="785" spans="1:6" ht="12" x14ac:dyDescent="0.2">
      <c r="A785" s="70">
        <v>36319</v>
      </c>
      <c r="B785" s="182" t="s">
        <v>1551</v>
      </c>
      <c r="C785" s="278" t="s">
        <v>1552</v>
      </c>
      <c r="D785" s="192">
        <v>0</v>
      </c>
      <c r="E785" s="192"/>
      <c r="F785" s="71" t="str">
        <f t="shared" si="169"/>
        <v>-</v>
      </c>
    </row>
    <row r="786" spans="1:6" ht="12.75" customHeight="1" x14ac:dyDescent="0.2">
      <c r="A786" s="70">
        <v>36323</v>
      </c>
      <c r="B786" s="65" t="s">
        <v>1553</v>
      </c>
      <c r="C786" s="278" t="s">
        <v>1554</v>
      </c>
      <c r="D786" s="192">
        <v>0</v>
      </c>
      <c r="E786" s="192"/>
      <c r="F786" s="71" t="str">
        <f t="shared" si="169"/>
        <v>-</v>
      </c>
    </row>
    <row r="787" spans="1:6" ht="12.75" customHeight="1" x14ac:dyDescent="0.2">
      <c r="A787" s="70">
        <v>36324</v>
      </c>
      <c r="B787" s="65" t="s">
        <v>1555</v>
      </c>
      <c r="C787" s="278" t="s">
        <v>1556</v>
      </c>
      <c r="D787" s="192">
        <v>0</v>
      </c>
      <c r="E787" s="192"/>
      <c r="F787" s="71" t="str">
        <f t="shared" si="169"/>
        <v>-</v>
      </c>
    </row>
    <row r="788" spans="1:6" ht="12.75" customHeight="1" x14ac:dyDescent="0.2">
      <c r="A788" s="70">
        <v>36325</v>
      </c>
      <c r="B788" s="65" t="s">
        <v>1557</v>
      </c>
      <c r="C788" s="278" t="s">
        <v>1558</v>
      </c>
      <c r="D788" s="192">
        <v>0</v>
      </c>
      <c r="E788" s="192"/>
      <c r="F788" s="71" t="str">
        <f t="shared" si="169"/>
        <v>-</v>
      </c>
    </row>
    <row r="789" spans="1:6" ht="12.75" customHeight="1" x14ac:dyDescent="0.2">
      <c r="A789" s="70">
        <v>36326</v>
      </c>
      <c r="B789" s="65" t="s">
        <v>1559</v>
      </c>
      <c r="C789" s="278" t="s">
        <v>1560</v>
      </c>
      <c r="D789" s="192">
        <v>0</v>
      </c>
      <c r="E789" s="192"/>
      <c r="F789" s="71" t="str">
        <f t="shared" si="169"/>
        <v>-</v>
      </c>
    </row>
    <row r="790" spans="1:6" ht="12.75" customHeight="1" x14ac:dyDescent="0.2">
      <c r="A790" s="70">
        <v>36327</v>
      </c>
      <c r="B790" s="65" t="s">
        <v>1561</v>
      </c>
      <c r="C790" s="278" t="s">
        <v>1562</v>
      </c>
      <c r="D790" s="192">
        <v>0</v>
      </c>
      <c r="E790" s="192"/>
      <c r="F790" s="71" t="str">
        <f t="shared" si="169"/>
        <v>-</v>
      </c>
    </row>
    <row r="791" spans="1:6" ht="24" x14ac:dyDescent="0.2">
      <c r="A791" s="70">
        <v>36328</v>
      </c>
      <c r="B791" s="65" t="s">
        <v>1563</v>
      </c>
      <c r="C791" s="278" t="s">
        <v>1564</v>
      </c>
      <c r="D791" s="192">
        <v>0</v>
      </c>
      <c r="E791" s="192"/>
      <c r="F791" s="71" t="str">
        <f t="shared" si="169"/>
        <v>-</v>
      </c>
    </row>
    <row r="792" spans="1:6" ht="12" x14ac:dyDescent="0.2">
      <c r="A792" s="70">
        <v>36329</v>
      </c>
      <c r="B792" s="182" t="s">
        <v>1565</v>
      </c>
      <c r="C792" s="278" t="s">
        <v>1566</v>
      </c>
      <c r="D792" s="192">
        <v>0</v>
      </c>
      <c r="E792" s="192"/>
      <c r="F792" s="71" t="str">
        <f t="shared" si="169"/>
        <v>-</v>
      </c>
    </row>
    <row r="793" spans="1:6" ht="12.75" customHeight="1" x14ac:dyDescent="0.2">
      <c r="A793" s="70" t="s">
        <v>1567</v>
      </c>
      <c r="B793" s="182" t="s">
        <v>1568</v>
      </c>
      <c r="C793" s="277" t="s">
        <v>1567</v>
      </c>
      <c r="D793" s="192">
        <v>0</v>
      </c>
      <c r="E793" s="192"/>
      <c r="F793" s="71" t="str">
        <f t="shared" si="169"/>
        <v>-</v>
      </c>
    </row>
    <row r="794" spans="1:6" ht="12.75" customHeight="1" x14ac:dyDescent="0.2">
      <c r="A794" s="70" t="s">
        <v>1569</v>
      </c>
      <c r="B794" s="182" t="s">
        <v>1570</v>
      </c>
      <c r="C794" s="277" t="s">
        <v>1569</v>
      </c>
      <c r="D794" s="192">
        <v>0</v>
      </c>
      <c r="E794" s="192"/>
      <c r="F794" s="71" t="str">
        <f t="shared" si="169"/>
        <v>-</v>
      </c>
    </row>
    <row r="795" spans="1:6" ht="12.75" customHeight="1" x14ac:dyDescent="0.2">
      <c r="A795" s="70" t="s">
        <v>1571</v>
      </c>
      <c r="B795" s="182" t="s">
        <v>1572</v>
      </c>
      <c r="C795" s="277" t="s">
        <v>1571</v>
      </c>
      <c r="D795" s="192">
        <v>0</v>
      </c>
      <c r="E795" s="192"/>
      <c r="F795" s="71" t="str">
        <f t="shared" si="169"/>
        <v>-</v>
      </c>
    </row>
    <row r="796" spans="1:6" ht="12.75" customHeight="1" x14ac:dyDescent="0.2">
      <c r="A796" s="70" t="s">
        <v>1573</v>
      </c>
      <c r="B796" s="182" t="s">
        <v>1574</v>
      </c>
      <c r="C796" s="277" t="s">
        <v>1573</v>
      </c>
      <c r="D796" s="192">
        <v>0</v>
      </c>
      <c r="E796" s="192"/>
      <c r="F796" s="71" t="str">
        <f t="shared" si="169"/>
        <v>-</v>
      </c>
    </row>
    <row r="797" spans="1:6" ht="24" x14ac:dyDescent="0.2">
      <c r="A797" s="70" t="s">
        <v>1575</v>
      </c>
      <c r="B797" s="182" t="s">
        <v>1576</v>
      </c>
      <c r="C797" s="277" t="s">
        <v>1575</v>
      </c>
      <c r="D797" s="192">
        <v>0</v>
      </c>
      <c r="E797" s="192"/>
      <c r="F797" s="71" t="str">
        <f t="shared" si="169"/>
        <v>-</v>
      </c>
    </row>
    <row r="798" spans="1:6" ht="24" x14ac:dyDescent="0.2">
      <c r="A798" s="70" t="s">
        <v>1577</v>
      </c>
      <c r="B798" s="182" t="s">
        <v>1578</v>
      </c>
      <c r="C798" s="277" t="s">
        <v>1577</v>
      </c>
      <c r="D798" s="192">
        <v>0</v>
      </c>
      <c r="E798" s="192"/>
      <c r="F798" s="71" t="str">
        <f t="shared" si="169"/>
        <v>-</v>
      </c>
    </row>
    <row r="799" spans="1:6" ht="12.75" customHeight="1" x14ac:dyDescent="0.2">
      <c r="A799" s="70" t="s">
        <v>1579</v>
      </c>
      <c r="B799" s="182" t="s">
        <v>1580</v>
      </c>
      <c r="C799" s="277" t="s">
        <v>1579</v>
      </c>
      <c r="D799" s="192">
        <v>0</v>
      </c>
      <c r="E799" s="192"/>
      <c r="F799" s="71" t="str">
        <f t="shared" si="169"/>
        <v>-</v>
      </c>
    </row>
    <row r="800" spans="1:6" ht="24" x14ac:dyDescent="0.2">
      <c r="A800" s="70" t="s">
        <v>1581</v>
      </c>
      <c r="B800" s="182" t="s">
        <v>1582</v>
      </c>
      <c r="C800" s="277" t="s">
        <v>1581</v>
      </c>
      <c r="D800" s="192">
        <v>0</v>
      </c>
      <c r="E800" s="192"/>
      <c r="F800" s="71" t="str">
        <f t="shared" si="169"/>
        <v>-</v>
      </c>
    </row>
    <row r="801" spans="1:6" ht="12.75" customHeight="1" x14ac:dyDescent="0.2">
      <c r="A801" s="63" t="s">
        <v>1583</v>
      </c>
      <c r="B801" s="244" t="s">
        <v>1584</v>
      </c>
      <c r="C801" s="248" t="s">
        <v>1583</v>
      </c>
      <c r="D801" s="194">
        <v>0</v>
      </c>
      <c r="E801" s="194"/>
      <c r="F801" s="45" t="str">
        <f t="shared" si="169"/>
        <v>-</v>
      </c>
    </row>
    <row r="802" spans="1:6" ht="12.75" customHeight="1" x14ac:dyDescent="0.2">
      <c r="A802" s="63" t="s">
        <v>1585</v>
      </c>
      <c r="B802" s="244" t="s">
        <v>1586</v>
      </c>
      <c r="C802" s="248" t="s">
        <v>1585</v>
      </c>
      <c r="D802" s="194">
        <v>0</v>
      </c>
      <c r="E802" s="194"/>
      <c r="F802" s="45" t="str">
        <f t="shared" si="169"/>
        <v>-</v>
      </c>
    </row>
    <row r="803" spans="1:6" ht="24" x14ac:dyDescent="0.2">
      <c r="A803" s="63" t="s">
        <v>1587</v>
      </c>
      <c r="B803" s="244" t="s">
        <v>1588</v>
      </c>
      <c r="C803" s="248" t="s">
        <v>1587</v>
      </c>
      <c r="D803" s="194">
        <v>0</v>
      </c>
      <c r="E803" s="194"/>
      <c r="F803" s="45" t="str">
        <f t="shared" si="169"/>
        <v>-</v>
      </c>
    </row>
    <row r="804" spans="1:6" ht="24" x14ac:dyDescent="0.2">
      <c r="A804" s="70" t="s">
        <v>1589</v>
      </c>
      <c r="B804" s="182" t="s">
        <v>1590</v>
      </c>
      <c r="C804" s="277" t="s">
        <v>1589</v>
      </c>
      <c r="D804" s="192">
        <v>0</v>
      </c>
      <c r="E804" s="192"/>
      <c r="F804" s="71" t="str">
        <f t="shared" si="169"/>
        <v>-</v>
      </c>
    </row>
    <row r="805" spans="1:6" ht="24" x14ac:dyDescent="0.2">
      <c r="A805" s="70" t="s">
        <v>1591</v>
      </c>
      <c r="B805" s="182" t="s">
        <v>1592</v>
      </c>
      <c r="C805" s="277" t="s">
        <v>1591</v>
      </c>
      <c r="D805" s="192">
        <v>0</v>
      </c>
      <c r="E805" s="192"/>
      <c r="F805" s="71" t="str">
        <f t="shared" si="169"/>
        <v>-</v>
      </c>
    </row>
    <row r="806" spans="1:6" ht="24" x14ac:dyDescent="0.2">
      <c r="A806" s="70">
        <v>36511</v>
      </c>
      <c r="B806" s="182" t="s">
        <v>1593</v>
      </c>
      <c r="C806" s="277">
        <v>36511</v>
      </c>
      <c r="D806" s="192"/>
      <c r="E806" s="192"/>
      <c r="F806" s="71" t="str">
        <f t="shared" ref="F806:F814" si="171">IF(D806&lt;&gt;0,IF(E806/D806&gt;=100,"&gt;&gt;100",E806/D806*100),"-")</f>
        <v>-</v>
      </c>
    </row>
    <row r="807" spans="1:6" ht="24" x14ac:dyDescent="0.2">
      <c r="A807" s="70" t="s">
        <v>1594</v>
      </c>
      <c r="B807" s="182" t="s">
        <v>1595</v>
      </c>
      <c r="C807" s="277" t="s">
        <v>1594</v>
      </c>
      <c r="D807" s="192"/>
      <c r="E807" s="192"/>
      <c r="F807" s="71" t="str">
        <f t="shared" si="171"/>
        <v>-</v>
      </c>
    </row>
    <row r="808" spans="1:6" ht="24" x14ac:dyDescent="0.2">
      <c r="A808" s="70" t="s">
        <v>1596</v>
      </c>
      <c r="B808" s="182" t="s">
        <v>1597</v>
      </c>
      <c r="C808" s="277" t="s">
        <v>1596</v>
      </c>
      <c r="D808" s="192"/>
      <c r="E808" s="192"/>
      <c r="F808" s="71" t="str">
        <f t="shared" si="171"/>
        <v>-</v>
      </c>
    </row>
    <row r="809" spans="1:6" ht="24" x14ac:dyDescent="0.2">
      <c r="A809" s="70" t="s">
        <v>1598</v>
      </c>
      <c r="B809" s="182" t="s">
        <v>1599</v>
      </c>
      <c r="C809" s="277" t="s">
        <v>1598</v>
      </c>
      <c r="D809" s="192"/>
      <c r="E809" s="192"/>
      <c r="F809" s="71" t="str">
        <f t="shared" si="171"/>
        <v>-</v>
      </c>
    </row>
    <row r="810" spans="1:6" ht="24" x14ac:dyDescent="0.2">
      <c r="A810" s="70" t="s">
        <v>1600</v>
      </c>
      <c r="B810" s="182" t="s">
        <v>1601</v>
      </c>
      <c r="C810" s="277" t="s">
        <v>1600</v>
      </c>
      <c r="D810" s="192"/>
      <c r="E810" s="192"/>
      <c r="F810" s="71" t="str">
        <f t="shared" si="171"/>
        <v>-</v>
      </c>
    </row>
    <row r="811" spans="1:6" ht="24" x14ac:dyDescent="0.2">
      <c r="A811" s="70" t="s">
        <v>1602</v>
      </c>
      <c r="B811" s="182" t="s">
        <v>1603</v>
      </c>
      <c r="C811" s="277" t="s">
        <v>1602</v>
      </c>
      <c r="D811" s="192"/>
      <c r="E811" s="192"/>
      <c r="F811" s="71" t="str">
        <f t="shared" si="171"/>
        <v>-</v>
      </c>
    </row>
    <row r="812" spans="1:6" ht="12" x14ac:dyDescent="0.2">
      <c r="A812" s="70" t="s">
        <v>1604</v>
      </c>
      <c r="B812" s="182" t="s">
        <v>1605</v>
      </c>
      <c r="C812" s="277" t="s">
        <v>1604</v>
      </c>
      <c r="D812" s="192"/>
      <c r="E812" s="192"/>
      <c r="F812" s="71" t="str">
        <f t="shared" si="171"/>
        <v>-</v>
      </c>
    </row>
    <row r="813" spans="1:6" ht="12" x14ac:dyDescent="0.2">
      <c r="A813" s="70" t="s">
        <v>1606</v>
      </c>
      <c r="B813" s="182" t="s">
        <v>1607</v>
      </c>
      <c r="C813" s="277" t="s">
        <v>1606</v>
      </c>
      <c r="D813" s="192"/>
      <c r="E813" s="192"/>
      <c r="F813" s="71" t="str">
        <f t="shared" si="171"/>
        <v>-</v>
      </c>
    </row>
    <row r="814" spans="1:6" ht="12" x14ac:dyDescent="0.2">
      <c r="A814" s="70" t="s">
        <v>1608</v>
      </c>
      <c r="B814" s="182" t="s">
        <v>1609</v>
      </c>
      <c r="C814" s="277" t="s">
        <v>1608</v>
      </c>
      <c r="D814" s="192"/>
      <c r="E814" s="192"/>
      <c r="F814" s="71" t="str">
        <f t="shared" si="171"/>
        <v>-</v>
      </c>
    </row>
    <row r="815" spans="1:6" ht="24" x14ac:dyDescent="0.2">
      <c r="A815" s="70" t="s">
        <v>1610</v>
      </c>
      <c r="B815" s="182" t="s">
        <v>1611</v>
      </c>
      <c r="C815" s="277" t="s">
        <v>1610</v>
      </c>
      <c r="D815" s="192">
        <v>0</v>
      </c>
      <c r="E815" s="192"/>
      <c r="F815" s="71" t="str">
        <f t="shared" si="169"/>
        <v>-</v>
      </c>
    </row>
    <row r="816" spans="1:6" ht="12" x14ac:dyDescent="0.2">
      <c r="A816" s="70" t="s">
        <v>1612</v>
      </c>
      <c r="B816" s="182" t="s">
        <v>1613</v>
      </c>
      <c r="C816" s="277" t="s">
        <v>1612</v>
      </c>
      <c r="D816" s="192">
        <v>0</v>
      </c>
      <c r="E816" s="192"/>
      <c r="F816" s="71" t="str">
        <f t="shared" si="169"/>
        <v>-</v>
      </c>
    </row>
    <row r="817" spans="1:6" ht="24" x14ac:dyDescent="0.2">
      <c r="A817" s="70" t="s">
        <v>1614</v>
      </c>
      <c r="B817" s="65" t="s">
        <v>1615</v>
      </c>
      <c r="C817" s="278" t="s">
        <v>1614</v>
      </c>
      <c r="D817" s="192">
        <v>0</v>
      </c>
      <c r="E817" s="192"/>
      <c r="F817" s="71" t="str">
        <f t="shared" si="169"/>
        <v>-</v>
      </c>
    </row>
    <row r="818" spans="1:6" ht="24" x14ac:dyDescent="0.2">
      <c r="A818" s="70" t="s">
        <v>1616</v>
      </c>
      <c r="B818" s="65" t="s">
        <v>1617</v>
      </c>
      <c r="C818" s="278" t="s">
        <v>1616</v>
      </c>
      <c r="D818" s="192">
        <v>0</v>
      </c>
      <c r="E818" s="192"/>
      <c r="F818" s="71" t="str">
        <f t="shared" si="169"/>
        <v>-</v>
      </c>
    </row>
    <row r="819" spans="1:6" ht="24" x14ac:dyDescent="0.2">
      <c r="A819" s="70" t="s">
        <v>1618</v>
      </c>
      <c r="B819" s="65" t="s">
        <v>1619</v>
      </c>
      <c r="C819" s="278" t="s">
        <v>1618</v>
      </c>
      <c r="D819" s="192">
        <v>0</v>
      </c>
      <c r="E819" s="192"/>
      <c r="F819" s="71" t="str">
        <f t="shared" si="169"/>
        <v>-</v>
      </c>
    </row>
    <row r="820" spans="1:6" ht="24" x14ac:dyDescent="0.2">
      <c r="A820" s="70" t="s">
        <v>1620</v>
      </c>
      <c r="B820" s="65" t="s">
        <v>1621</v>
      </c>
      <c r="C820" s="278" t="s">
        <v>1620</v>
      </c>
      <c r="D820" s="192">
        <v>0</v>
      </c>
      <c r="E820" s="192"/>
      <c r="F820" s="71" t="str">
        <f t="shared" si="169"/>
        <v>-</v>
      </c>
    </row>
    <row r="821" spans="1:6" ht="12.75" customHeight="1" x14ac:dyDescent="0.2">
      <c r="A821" s="63" t="s">
        <v>1622</v>
      </c>
      <c r="B821" s="64" t="s">
        <v>1623</v>
      </c>
      <c r="C821" s="247" t="s">
        <v>1622</v>
      </c>
      <c r="D821" s="194">
        <v>0</v>
      </c>
      <c r="E821" s="194"/>
      <c r="F821" s="45" t="str">
        <f t="shared" si="169"/>
        <v>-</v>
      </c>
    </row>
    <row r="822" spans="1:6" ht="12.75" customHeight="1" x14ac:dyDescent="0.2">
      <c r="A822" s="63" t="s">
        <v>1624</v>
      </c>
      <c r="B822" s="64" t="s">
        <v>1625</v>
      </c>
      <c r="C822" s="247" t="s">
        <v>1624</v>
      </c>
      <c r="D822" s="194">
        <v>0</v>
      </c>
      <c r="E822" s="194"/>
      <c r="F822" s="45" t="str">
        <f t="shared" si="169"/>
        <v>-</v>
      </c>
    </row>
    <row r="823" spans="1:6" ht="12.75" customHeight="1" x14ac:dyDescent="0.2">
      <c r="A823" s="63" t="s">
        <v>1626</v>
      </c>
      <c r="B823" s="64" t="s">
        <v>1627</v>
      </c>
      <c r="C823" s="247" t="s">
        <v>1626</v>
      </c>
      <c r="D823" s="194">
        <v>0</v>
      </c>
      <c r="E823" s="194"/>
      <c r="F823" s="45" t="str">
        <f t="shared" si="169"/>
        <v>-</v>
      </c>
    </row>
    <row r="824" spans="1:6" ht="24" x14ac:dyDescent="0.2">
      <c r="A824" s="70" t="s">
        <v>1628</v>
      </c>
      <c r="B824" s="65" t="s">
        <v>1629</v>
      </c>
      <c r="C824" s="278" t="s">
        <v>1628</v>
      </c>
      <c r="D824" s="192">
        <v>0</v>
      </c>
      <c r="E824" s="192"/>
      <c r="F824" s="71" t="str">
        <f t="shared" si="169"/>
        <v>-</v>
      </c>
    </row>
    <row r="825" spans="1:6" ht="24" x14ac:dyDescent="0.2">
      <c r="A825" s="70" t="s">
        <v>1630</v>
      </c>
      <c r="B825" s="65" t="s">
        <v>1631</v>
      </c>
      <c r="C825" s="278" t="s">
        <v>1630</v>
      </c>
      <c r="D825" s="192">
        <v>0</v>
      </c>
      <c r="E825" s="192"/>
      <c r="F825" s="71" t="str">
        <f t="shared" si="169"/>
        <v>-</v>
      </c>
    </row>
    <row r="826" spans="1:6" ht="24" x14ac:dyDescent="0.2">
      <c r="A826" s="70" t="s">
        <v>1632</v>
      </c>
      <c r="B826" s="65" t="s">
        <v>1633</v>
      </c>
      <c r="C826" s="278" t="s">
        <v>1632</v>
      </c>
      <c r="D826" s="192">
        <v>0</v>
      </c>
      <c r="E826" s="192"/>
      <c r="F826" s="71" t="str">
        <f t="shared" si="169"/>
        <v>-</v>
      </c>
    </row>
    <row r="827" spans="1:6" ht="24" x14ac:dyDescent="0.2">
      <c r="A827" s="70" t="s">
        <v>1634</v>
      </c>
      <c r="B827" s="65" t="s">
        <v>1635</v>
      </c>
      <c r="C827" s="278" t="s">
        <v>1634</v>
      </c>
      <c r="D827" s="192">
        <v>0</v>
      </c>
      <c r="E827" s="192"/>
      <c r="F827" s="71" t="str">
        <f t="shared" si="169"/>
        <v>-</v>
      </c>
    </row>
    <row r="828" spans="1:6" ht="24" x14ac:dyDescent="0.2">
      <c r="A828" s="70" t="s">
        <v>1636</v>
      </c>
      <c r="B828" s="65" t="s">
        <v>1637</v>
      </c>
      <c r="C828" s="278" t="s">
        <v>1636</v>
      </c>
      <c r="D828" s="192">
        <v>0</v>
      </c>
      <c r="E828" s="192"/>
      <c r="F828" s="71" t="str">
        <f t="shared" si="169"/>
        <v>-</v>
      </c>
    </row>
    <row r="829" spans="1:6" ht="24" x14ac:dyDescent="0.2">
      <c r="A829" s="70" t="s">
        <v>1638</v>
      </c>
      <c r="B829" s="65" t="s">
        <v>1639</v>
      </c>
      <c r="C829" s="278" t="s">
        <v>1638</v>
      </c>
      <c r="D829" s="192">
        <v>0</v>
      </c>
      <c r="E829" s="192"/>
      <c r="F829" s="71" t="str">
        <f t="shared" si="169"/>
        <v>-</v>
      </c>
    </row>
    <row r="830" spans="1:6" ht="24" x14ac:dyDescent="0.2">
      <c r="A830" s="70" t="s">
        <v>1640</v>
      </c>
      <c r="B830" s="65" t="s">
        <v>1641</v>
      </c>
      <c r="C830" s="278" t="s">
        <v>1640</v>
      </c>
      <c r="D830" s="192">
        <v>0</v>
      </c>
      <c r="E830" s="192"/>
      <c r="F830" s="71" t="str">
        <f t="shared" si="169"/>
        <v>-</v>
      </c>
    </row>
    <row r="831" spans="1:6" ht="12.75" customHeight="1" x14ac:dyDescent="0.2">
      <c r="A831" s="70" t="s">
        <v>1642</v>
      </c>
      <c r="B831" s="65" t="s">
        <v>1643</v>
      </c>
      <c r="C831" s="278" t="s">
        <v>1642</v>
      </c>
      <c r="D831" s="192">
        <v>0</v>
      </c>
      <c r="E831" s="192"/>
      <c r="F831" s="71" t="str">
        <f t="shared" si="169"/>
        <v>-</v>
      </c>
    </row>
    <row r="832" spans="1:6" ht="12.75" customHeight="1" x14ac:dyDescent="0.2">
      <c r="A832" s="70" t="s">
        <v>1644</v>
      </c>
      <c r="B832" s="65" t="s">
        <v>1645</v>
      </c>
      <c r="C832" s="278" t="s">
        <v>1644</v>
      </c>
      <c r="D832" s="192">
        <v>0</v>
      </c>
      <c r="E832" s="192"/>
      <c r="F832" s="71" t="str">
        <f t="shared" si="169"/>
        <v>-</v>
      </c>
    </row>
    <row r="833" spans="1:6" ht="24" x14ac:dyDescent="0.2">
      <c r="A833" s="70" t="s">
        <v>1646</v>
      </c>
      <c r="B833" s="65" t="s">
        <v>1647</v>
      </c>
      <c r="C833" s="278" t="s">
        <v>1646</v>
      </c>
      <c r="D833" s="192">
        <v>0</v>
      </c>
      <c r="E833" s="192"/>
      <c r="F833" s="71" t="str">
        <f t="shared" si="169"/>
        <v>-</v>
      </c>
    </row>
    <row r="834" spans="1:6" ht="24" x14ac:dyDescent="0.2">
      <c r="A834" s="70" t="s">
        <v>1648</v>
      </c>
      <c r="B834" s="65" t="s">
        <v>1649</v>
      </c>
      <c r="C834" s="278" t="s">
        <v>1648</v>
      </c>
      <c r="D834" s="192">
        <v>0</v>
      </c>
      <c r="E834" s="192"/>
      <c r="F834" s="71" t="str">
        <f t="shared" si="169"/>
        <v>-</v>
      </c>
    </row>
    <row r="835" spans="1:6" ht="12.75" customHeight="1" x14ac:dyDescent="0.2">
      <c r="A835" s="70" t="s">
        <v>1650</v>
      </c>
      <c r="B835" s="65" t="s">
        <v>1651</v>
      </c>
      <c r="C835" s="278" t="s">
        <v>1650</v>
      </c>
      <c r="D835" s="192">
        <v>0</v>
      </c>
      <c r="E835" s="192"/>
      <c r="F835" s="71" t="str">
        <f t="shared" si="169"/>
        <v>-</v>
      </c>
    </row>
    <row r="836" spans="1:6" ht="12.75" customHeight="1" x14ac:dyDescent="0.2">
      <c r="A836" s="70" t="s">
        <v>1652</v>
      </c>
      <c r="B836" s="65" t="s">
        <v>1653</v>
      </c>
      <c r="C836" s="278" t="s">
        <v>1652</v>
      </c>
      <c r="D836" s="192">
        <v>0</v>
      </c>
      <c r="E836" s="192"/>
      <c r="F836" s="71" t="str">
        <f t="shared" si="169"/>
        <v>-</v>
      </c>
    </row>
    <row r="837" spans="1:6" ht="12.75" customHeight="1" x14ac:dyDescent="0.2">
      <c r="A837" s="70" t="s">
        <v>1654</v>
      </c>
      <c r="B837" s="65" t="s">
        <v>1655</v>
      </c>
      <c r="C837" s="278" t="s">
        <v>1654</v>
      </c>
      <c r="D837" s="192">
        <v>0</v>
      </c>
      <c r="E837" s="192"/>
      <c r="F837" s="71" t="str">
        <f t="shared" si="169"/>
        <v>-</v>
      </c>
    </row>
    <row r="838" spans="1:6" ht="12.75" customHeight="1" x14ac:dyDescent="0.2">
      <c r="A838" s="70" t="s">
        <v>1656</v>
      </c>
      <c r="B838" s="65" t="s">
        <v>1657</v>
      </c>
      <c r="C838" s="278" t="s">
        <v>1656</v>
      </c>
      <c r="D838" s="192">
        <v>0</v>
      </c>
      <c r="E838" s="192"/>
      <c r="F838" s="71" t="str">
        <f t="shared" si="169"/>
        <v>-</v>
      </c>
    </row>
    <row r="839" spans="1:6" ht="12.75" customHeight="1" x14ac:dyDescent="0.2">
      <c r="A839" s="63" t="s">
        <v>1658</v>
      </c>
      <c r="B839" s="64" t="s">
        <v>1659</v>
      </c>
      <c r="C839" s="247" t="s">
        <v>1658</v>
      </c>
      <c r="D839" s="194">
        <v>0</v>
      </c>
      <c r="E839" s="194"/>
      <c r="F839" s="45" t="str">
        <f t="shared" si="169"/>
        <v>-</v>
      </c>
    </row>
    <row r="840" spans="1:6" ht="12.75" customHeight="1" x14ac:dyDescent="0.2">
      <c r="A840" s="63" t="s">
        <v>1660</v>
      </c>
      <c r="B840" s="64" t="s">
        <v>1661</v>
      </c>
      <c r="C840" s="247" t="s">
        <v>1660</v>
      </c>
      <c r="D840" s="194">
        <v>0</v>
      </c>
      <c r="E840" s="194"/>
      <c r="F840" s="45" t="str">
        <f t="shared" si="169"/>
        <v>-</v>
      </c>
    </row>
    <row r="841" spans="1:6" ht="12.75" customHeight="1" x14ac:dyDescent="0.2">
      <c r="A841" s="63" t="s">
        <v>1662</v>
      </c>
      <c r="B841" s="64" t="s">
        <v>1663</v>
      </c>
      <c r="C841" s="247" t="s">
        <v>1662</v>
      </c>
      <c r="D841" s="194">
        <v>0</v>
      </c>
      <c r="E841" s="194"/>
      <c r="F841" s="45" t="str">
        <f t="shared" si="169"/>
        <v>-</v>
      </c>
    </row>
    <row r="842" spans="1:6" ht="12.75" customHeight="1" x14ac:dyDescent="0.2">
      <c r="A842" s="63" t="s">
        <v>1664</v>
      </c>
      <c r="B842" s="64" t="s">
        <v>1665</v>
      </c>
      <c r="C842" s="247" t="s">
        <v>1664</v>
      </c>
      <c r="D842" s="194">
        <v>0</v>
      </c>
      <c r="E842" s="194"/>
      <c r="F842" s="45" t="str">
        <f t="shared" si="169"/>
        <v>-</v>
      </c>
    </row>
    <row r="843" spans="1:6" ht="12.75" customHeight="1" x14ac:dyDescent="0.2">
      <c r="A843" s="63" t="s">
        <v>1666</v>
      </c>
      <c r="B843" s="64" t="s">
        <v>1667</v>
      </c>
      <c r="C843" s="247" t="s">
        <v>1666</v>
      </c>
      <c r="D843" s="194">
        <v>0</v>
      </c>
      <c r="E843" s="194"/>
      <c r="F843" s="45" t="str">
        <f t="shared" si="169"/>
        <v>-</v>
      </c>
    </row>
    <row r="844" spans="1:6" ht="12.75" customHeight="1" x14ac:dyDescent="0.2">
      <c r="A844" s="63" t="s">
        <v>1668</v>
      </c>
      <c r="B844" s="64" t="s">
        <v>1669</v>
      </c>
      <c r="C844" s="247" t="s">
        <v>1668</v>
      </c>
      <c r="D844" s="194">
        <v>0</v>
      </c>
      <c r="E844" s="194"/>
      <c r="F844" s="45" t="str">
        <f t="shared" si="169"/>
        <v>-</v>
      </c>
    </row>
    <row r="845" spans="1:6" ht="12.75" customHeight="1" x14ac:dyDescent="0.2">
      <c r="A845" s="63" t="s">
        <v>1670</v>
      </c>
      <c r="B845" s="64" t="s">
        <v>1671</v>
      </c>
      <c r="C845" s="247" t="s">
        <v>1670</v>
      </c>
      <c r="D845" s="194">
        <v>0</v>
      </c>
      <c r="E845" s="194"/>
      <c r="F845" s="45" t="str">
        <f t="shared" si="169"/>
        <v>-</v>
      </c>
    </row>
    <row r="846" spans="1:6" ht="12.75" customHeight="1" x14ac:dyDescent="0.2">
      <c r="A846" s="63">
        <v>37215</v>
      </c>
      <c r="B846" s="64" t="s">
        <v>1672</v>
      </c>
      <c r="C846" s="247" t="s">
        <v>1673</v>
      </c>
      <c r="D846" s="194">
        <v>0</v>
      </c>
      <c r="E846" s="194"/>
      <c r="F846" s="45" t="str">
        <f t="shared" si="169"/>
        <v>-</v>
      </c>
    </row>
    <row r="847" spans="1:6" ht="24" x14ac:dyDescent="0.2">
      <c r="A847" s="63">
        <v>37216</v>
      </c>
      <c r="B847" s="183" t="s">
        <v>1674</v>
      </c>
      <c r="C847" s="247" t="s">
        <v>1675</v>
      </c>
      <c r="D847" s="194">
        <v>0</v>
      </c>
      <c r="E847" s="194"/>
      <c r="F847" s="45" t="str">
        <f t="shared" si="169"/>
        <v>-</v>
      </c>
    </row>
    <row r="848" spans="1:6" ht="12.75" customHeight="1" x14ac:dyDescent="0.2">
      <c r="A848" s="63">
        <v>37217</v>
      </c>
      <c r="B848" s="64" t="s">
        <v>1676</v>
      </c>
      <c r="C848" s="247" t="s">
        <v>1677</v>
      </c>
      <c r="D848" s="194">
        <v>0</v>
      </c>
      <c r="E848" s="194"/>
      <c r="F848" s="45" t="str">
        <f t="shared" si="169"/>
        <v>-</v>
      </c>
    </row>
    <row r="849" spans="1:6" ht="12.75" customHeight="1" x14ac:dyDescent="0.2">
      <c r="A849" s="63">
        <v>37218</v>
      </c>
      <c r="B849" s="64" t="s">
        <v>1678</v>
      </c>
      <c r="C849" s="247" t="s">
        <v>1679</v>
      </c>
      <c r="D849" s="194">
        <v>0</v>
      </c>
      <c r="E849" s="194"/>
      <c r="F849" s="45" t="str">
        <f t="shared" si="169"/>
        <v>-</v>
      </c>
    </row>
    <row r="850" spans="1:6" ht="12.75" customHeight="1" x14ac:dyDescent="0.2">
      <c r="A850" s="63">
        <v>37219</v>
      </c>
      <c r="B850" s="64" t="s">
        <v>1680</v>
      </c>
      <c r="C850" s="247" t="s">
        <v>1681</v>
      </c>
      <c r="D850" s="194">
        <v>0</v>
      </c>
      <c r="E850" s="194"/>
      <c r="F850" s="45" t="str">
        <f t="shared" si="169"/>
        <v>-</v>
      </c>
    </row>
    <row r="851" spans="1:6" ht="12.75" customHeight="1" x14ac:dyDescent="0.2">
      <c r="A851" s="63">
        <v>37221</v>
      </c>
      <c r="B851" s="64" t="s">
        <v>1682</v>
      </c>
      <c r="C851" s="247" t="s">
        <v>1683</v>
      </c>
      <c r="D851" s="194">
        <v>0</v>
      </c>
      <c r="E851" s="194"/>
      <c r="F851" s="45" t="str">
        <f t="shared" si="169"/>
        <v>-</v>
      </c>
    </row>
    <row r="852" spans="1:6" ht="12.75" customHeight="1" x14ac:dyDescent="0.2">
      <c r="A852" s="63" t="s">
        <v>1684</v>
      </c>
      <c r="B852" s="64" t="s">
        <v>1661</v>
      </c>
      <c r="C852" s="247" t="s">
        <v>1684</v>
      </c>
      <c r="D852" s="194">
        <v>0</v>
      </c>
      <c r="E852" s="194"/>
      <c r="F852" s="45" t="str">
        <f t="shared" si="169"/>
        <v>-</v>
      </c>
    </row>
    <row r="853" spans="1:6" ht="12.75" customHeight="1" x14ac:dyDescent="0.2">
      <c r="A853" s="63" t="s">
        <v>1685</v>
      </c>
      <c r="B853" s="64" t="s">
        <v>1686</v>
      </c>
      <c r="C853" s="247" t="s">
        <v>1685</v>
      </c>
      <c r="D853" s="194">
        <v>0</v>
      </c>
      <c r="E853" s="194"/>
      <c r="F853" s="45" t="str">
        <f t="shared" si="169"/>
        <v>-</v>
      </c>
    </row>
    <row r="854" spans="1:6" ht="12.75" customHeight="1" x14ac:dyDescent="0.2">
      <c r="A854" s="63" t="s">
        <v>1687</v>
      </c>
      <c r="B854" s="64" t="s">
        <v>1688</v>
      </c>
      <c r="C854" s="247" t="s">
        <v>1687</v>
      </c>
      <c r="D854" s="194">
        <v>0</v>
      </c>
      <c r="E854" s="194"/>
      <c r="F854" s="45" t="str">
        <f t="shared" si="169"/>
        <v>-</v>
      </c>
    </row>
    <row r="855" spans="1:6" ht="12.75" customHeight="1" x14ac:dyDescent="0.2">
      <c r="A855" s="63" t="s">
        <v>1689</v>
      </c>
      <c r="B855" s="64" t="s">
        <v>1690</v>
      </c>
      <c r="C855" s="247" t="s">
        <v>1689</v>
      </c>
      <c r="D855" s="194">
        <v>0</v>
      </c>
      <c r="E855" s="194"/>
      <c r="F855" s="45" t="str">
        <f t="shared" si="169"/>
        <v>-</v>
      </c>
    </row>
    <row r="856" spans="1:6" ht="12.75" customHeight="1" x14ac:dyDescent="0.2">
      <c r="A856" s="63">
        <v>38117</v>
      </c>
      <c r="B856" s="64" t="s">
        <v>1691</v>
      </c>
      <c r="C856" s="247" t="s">
        <v>1692</v>
      </c>
      <c r="D856" s="194">
        <v>0</v>
      </c>
      <c r="E856" s="194"/>
      <c r="F856" s="45" t="str">
        <f t="shared" si="169"/>
        <v>-</v>
      </c>
    </row>
    <row r="857" spans="1:6" ht="12.75" customHeight="1" x14ac:dyDescent="0.2">
      <c r="A857" s="63">
        <v>38612</v>
      </c>
      <c r="B857" s="64" t="s">
        <v>1693</v>
      </c>
      <c r="C857" s="247" t="s">
        <v>1694</v>
      </c>
      <c r="D857" s="194">
        <v>0</v>
      </c>
      <c r="E857" s="194"/>
      <c r="F857" s="45" t="str">
        <f t="shared" si="169"/>
        <v>-</v>
      </c>
    </row>
    <row r="858" spans="1:6" ht="12.75" customHeight="1" x14ac:dyDescent="0.2">
      <c r="A858" s="63">
        <v>38613</v>
      </c>
      <c r="B858" s="64" t="s">
        <v>1695</v>
      </c>
      <c r="C858" s="247" t="s">
        <v>1696</v>
      </c>
      <c r="D858" s="194">
        <v>0</v>
      </c>
      <c r="E858" s="194"/>
      <c r="F858" s="45" t="str">
        <f t="shared" si="169"/>
        <v>-</v>
      </c>
    </row>
    <row r="859" spans="1:6" ht="12.75" customHeight="1" x14ac:dyDescent="0.2">
      <c r="A859" s="63">
        <v>38614</v>
      </c>
      <c r="B859" s="64" t="s">
        <v>1697</v>
      </c>
      <c r="C859" s="247" t="s">
        <v>1698</v>
      </c>
      <c r="D859" s="194">
        <v>0</v>
      </c>
      <c r="E859" s="194"/>
      <c r="F859" s="45" t="str">
        <f t="shared" si="169"/>
        <v>-</v>
      </c>
    </row>
    <row r="860" spans="1:6" ht="12.75" customHeight="1" x14ac:dyDescent="0.2">
      <c r="A860" s="63">
        <v>38615</v>
      </c>
      <c r="B860" s="64" t="s">
        <v>1699</v>
      </c>
      <c r="C860" s="247" t="s">
        <v>1700</v>
      </c>
      <c r="D860" s="194">
        <v>0</v>
      </c>
      <c r="E860" s="194"/>
      <c r="F860" s="45" t="str">
        <f t="shared" si="169"/>
        <v>-</v>
      </c>
    </row>
    <row r="861" spans="1:6" ht="12.75" customHeight="1" x14ac:dyDescent="0.2">
      <c r="A861" s="63">
        <v>38622</v>
      </c>
      <c r="B861" s="64" t="s">
        <v>1701</v>
      </c>
      <c r="C861" s="247" t="s">
        <v>1702</v>
      </c>
      <c r="D861" s="194">
        <v>0</v>
      </c>
      <c r="E861" s="194"/>
      <c r="F861" s="45" t="str">
        <f t="shared" si="169"/>
        <v>-</v>
      </c>
    </row>
    <row r="862" spans="1:6" ht="12.75" customHeight="1" x14ac:dyDescent="0.2">
      <c r="A862" s="63">
        <v>38623</v>
      </c>
      <c r="B862" s="64" t="s">
        <v>1703</v>
      </c>
      <c r="C862" s="247" t="s">
        <v>1704</v>
      </c>
      <c r="D862" s="194">
        <v>0</v>
      </c>
      <c r="E862" s="194"/>
      <c r="F862" s="45" t="str">
        <f t="shared" si="169"/>
        <v>-</v>
      </c>
    </row>
    <row r="863" spans="1:6" ht="12.75" customHeight="1" x14ac:dyDescent="0.2">
      <c r="A863" s="63">
        <v>38624</v>
      </c>
      <c r="B863" s="64" t="s">
        <v>1705</v>
      </c>
      <c r="C863" s="247" t="s">
        <v>1706</v>
      </c>
      <c r="D863" s="194">
        <v>0</v>
      </c>
      <c r="E863" s="194"/>
      <c r="F863" s="45" t="str">
        <f t="shared" si="169"/>
        <v>-</v>
      </c>
    </row>
    <row r="864" spans="1:6" ht="12.75" customHeight="1" x14ac:dyDescent="0.2">
      <c r="A864" s="63">
        <v>38625</v>
      </c>
      <c r="B864" s="64" t="s">
        <v>1707</v>
      </c>
      <c r="C864" s="247" t="s">
        <v>1708</v>
      </c>
      <c r="D864" s="194">
        <v>0</v>
      </c>
      <c r="E864" s="194"/>
      <c r="F864" s="45" t="str">
        <f t="shared" si="169"/>
        <v>-</v>
      </c>
    </row>
    <row r="865" spans="1:6" ht="12.75" customHeight="1" x14ac:dyDescent="0.2">
      <c r="A865" s="63" t="s">
        <v>1709</v>
      </c>
      <c r="B865" s="64" t="s">
        <v>1710</v>
      </c>
      <c r="C865" s="247" t="s">
        <v>1709</v>
      </c>
      <c r="D865" s="194">
        <v>0</v>
      </c>
      <c r="E865" s="194"/>
      <c r="F865" s="45" t="str">
        <f t="shared" si="169"/>
        <v>-</v>
      </c>
    </row>
    <row r="866" spans="1:6" ht="12.75" customHeight="1" x14ac:dyDescent="0.2">
      <c r="A866" s="63">
        <v>38631</v>
      </c>
      <c r="B866" s="64" t="s">
        <v>1711</v>
      </c>
      <c r="C866" s="247" t="s">
        <v>1712</v>
      </c>
      <c r="D866" s="194">
        <v>0</v>
      </c>
      <c r="E866" s="194"/>
      <c r="F866" s="45" t="str">
        <f t="shared" si="169"/>
        <v>-</v>
      </c>
    </row>
    <row r="867" spans="1:6" ht="12.75" customHeight="1" x14ac:dyDescent="0.2">
      <c r="A867" s="63">
        <v>38632</v>
      </c>
      <c r="B867" s="64" t="s">
        <v>1713</v>
      </c>
      <c r="C867" s="247" t="s">
        <v>1714</v>
      </c>
      <c r="D867" s="194">
        <v>0</v>
      </c>
      <c r="E867" s="194"/>
      <c r="F867" s="45" t="str">
        <f t="shared" si="169"/>
        <v>-</v>
      </c>
    </row>
    <row r="868" spans="1:6" ht="12.75" customHeight="1" x14ac:dyDescent="0.2">
      <c r="A868" s="63">
        <v>38641</v>
      </c>
      <c r="B868" s="64" t="s">
        <v>1715</v>
      </c>
      <c r="C868" s="247" t="s">
        <v>1716</v>
      </c>
      <c r="D868" s="194">
        <v>0</v>
      </c>
      <c r="E868" s="194"/>
      <c r="F868" s="45" t="str">
        <f t="shared" si="169"/>
        <v>-</v>
      </c>
    </row>
    <row r="869" spans="1:6" ht="12.75" customHeight="1" x14ac:dyDescent="0.2">
      <c r="A869" s="63" t="s">
        <v>1717</v>
      </c>
      <c r="B869" s="64" t="s">
        <v>1718</v>
      </c>
      <c r="C869" s="247" t="s">
        <v>1717</v>
      </c>
      <c r="D869" s="194">
        <v>0</v>
      </c>
      <c r="E869" s="194"/>
      <c r="F869" s="45" t="str">
        <f t="shared" si="169"/>
        <v>-</v>
      </c>
    </row>
    <row r="870" spans="1:6" ht="24" x14ac:dyDescent="0.2">
      <c r="A870" s="63" t="s">
        <v>1719</v>
      </c>
      <c r="B870" s="64" t="s">
        <v>1720</v>
      </c>
      <c r="C870" s="248" t="s">
        <v>1719</v>
      </c>
      <c r="D870" s="194">
        <v>0</v>
      </c>
      <c r="E870" s="194"/>
      <c r="F870" s="45" t="str">
        <f t="shared" si="169"/>
        <v>-</v>
      </c>
    </row>
    <row r="871" spans="1:6" ht="24" x14ac:dyDescent="0.2">
      <c r="A871" s="63" t="s">
        <v>1721</v>
      </c>
      <c r="B871" s="64" t="s">
        <v>1722</v>
      </c>
      <c r="C871" s="248" t="s">
        <v>1721</v>
      </c>
      <c r="D871" s="194">
        <v>0</v>
      </c>
      <c r="E871" s="194"/>
      <c r="F871" s="45" t="str">
        <f t="shared" si="169"/>
        <v>-</v>
      </c>
    </row>
    <row r="872" spans="1:6" ht="12.75" customHeight="1" x14ac:dyDescent="0.2">
      <c r="A872" s="63" t="s">
        <v>1723</v>
      </c>
      <c r="B872" s="64" t="s">
        <v>1724</v>
      </c>
      <c r="C872" s="248" t="s">
        <v>1723</v>
      </c>
      <c r="D872" s="194">
        <v>0</v>
      </c>
      <c r="E872" s="194"/>
      <c r="F872" s="45" t="str">
        <f t="shared" si="169"/>
        <v>-</v>
      </c>
    </row>
    <row r="873" spans="1:6" ht="24" x14ac:dyDescent="0.2">
      <c r="A873" s="63">
        <v>81212</v>
      </c>
      <c r="B873" s="64" t="s">
        <v>1725</v>
      </c>
      <c r="C873" s="247" t="s">
        <v>1726</v>
      </c>
      <c r="D873" s="194">
        <v>0</v>
      </c>
      <c r="E873" s="194"/>
      <c r="F873" s="45" t="str">
        <f t="shared" si="169"/>
        <v>-</v>
      </c>
    </row>
    <row r="874" spans="1:6" ht="12.75" customHeight="1" x14ac:dyDescent="0.2">
      <c r="A874" s="63">
        <v>81322</v>
      </c>
      <c r="B874" s="64" t="s">
        <v>1727</v>
      </c>
      <c r="C874" s="247" t="s">
        <v>1728</v>
      </c>
      <c r="D874" s="194">
        <v>0</v>
      </c>
      <c r="E874" s="194"/>
      <c r="F874" s="45" t="str">
        <f t="shared" si="169"/>
        <v>-</v>
      </c>
    </row>
    <row r="875" spans="1:6" ht="24" x14ac:dyDescent="0.2">
      <c r="A875" s="63">
        <v>81332</v>
      </c>
      <c r="B875" s="64" t="s">
        <v>1729</v>
      </c>
      <c r="C875" s="247" t="s">
        <v>1730</v>
      </c>
      <c r="D875" s="194">
        <v>0</v>
      </c>
      <c r="E875" s="194"/>
      <c r="F875" s="45" t="str">
        <f t="shared" si="169"/>
        <v>-</v>
      </c>
    </row>
    <row r="876" spans="1:6" ht="24" x14ac:dyDescent="0.2">
      <c r="A876" s="63">
        <v>81342</v>
      </c>
      <c r="B876" s="64" t="s">
        <v>1731</v>
      </c>
      <c r="C876" s="247" t="s">
        <v>1732</v>
      </c>
      <c r="D876" s="194">
        <v>0</v>
      </c>
      <c r="E876" s="194"/>
      <c r="F876" s="45" t="str">
        <f t="shared" si="169"/>
        <v>-</v>
      </c>
    </row>
    <row r="877" spans="1:6" ht="12.75" customHeight="1" x14ac:dyDescent="0.2">
      <c r="A877" s="63">
        <v>81411</v>
      </c>
      <c r="B877" s="64" t="s">
        <v>1733</v>
      </c>
      <c r="C877" s="247" t="s">
        <v>1734</v>
      </c>
      <c r="D877" s="194">
        <v>0</v>
      </c>
      <c r="E877" s="194"/>
      <c r="F877" s="45" t="str">
        <f t="shared" si="169"/>
        <v>-</v>
      </c>
    </row>
    <row r="878" spans="1:6" ht="12.75" customHeight="1" x14ac:dyDescent="0.2">
      <c r="A878" s="63">
        <v>81412</v>
      </c>
      <c r="B878" s="64" t="s">
        <v>1735</v>
      </c>
      <c r="C878" s="247" t="s">
        <v>1736</v>
      </c>
      <c r="D878" s="194">
        <v>0</v>
      </c>
      <c r="E878" s="194"/>
      <c r="F878" s="45" t="str">
        <f t="shared" si="169"/>
        <v>-</v>
      </c>
    </row>
    <row r="879" spans="1:6" ht="24" x14ac:dyDescent="0.2">
      <c r="A879" s="63">
        <v>81532</v>
      </c>
      <c r="B879" s="183" t="s">
        <v>1737</v>
      </c>
      <c r="C879" s="247" t="s">
        <v>1738</v>
      </c>
      <c r="D879" s="194">
        <v>0</v>
      </c>
      <c r="E879" s="194"/>
      <c r="F879" s="45" t="str">
        <f t="shared" si="169"/>
        <v>-</v>
      </c>
    </row>
    <row r="880" spans="1:6" ht="24" x14ac:dyDescent="0.2">
      <c r="A880" s="63">
        <v>81542</v>
      </c>
      <c r="B880" s="183" t="s">
        <v>1739</v>
      </c>
      <c r="C880" s="247" t="s">
        <v>1740</v>
      </c>
      <c r="D880" s="194">
        <v>0</v>
      </c>
      <c r="E880" s="194"/>
      <c r="F880" s="45" t="str">
        <f t="shared" si="169"/>
        <v>-</v>
      </c>
    </row>
    <row r="881" spans="1:6" ht="24" x14ac:dyDescent="0.2">
      <c r="A881" s="63">
        <v>81552</v>
      </c>
      <c r="B881" s="64" t="s">
        <v>1741</v>
      </c>
      <c r="C881" s="247" t="s">
        <v>1742</v>
      </c>
      <c r="D881" s="194">
        <v>0</v>
      </c>
      <c r="E881" s="194"/>
      <c r="F881" s="45" t="str">
        <f t="shared" si="169"/>
        <v>-</v>
      </c>
    </row>
    <row r="882" spans="1:6" ht="24" x14ac:dyDescent="0.2">
      <c r="A882" s="63">
        <v>81631</v>
      </c>
      <c r="B882" s="183" t="s">
        <v>1743</v>
      </c>
      <c r="C882" s="247" t="s">
        <v>1744</v>
      </c>
      <c r="D882" s="194">
        <v>0</v>
      </c>
      <c r="E882" s="194"/>
      <c r="F882" s="45" t="str">
        <f t="shared" si="169"/>
        <v>-</v>
      </c>
    </row>
    <row r="883" spans="1:6" ht="24" x14ac:dyDescent="0.2">
      <c r="A883" s="63">
        <v>81632</v>
      </c>
      <c r="B883" s="64" t="s">
        <v>1745</v>
      </c>
      <c r="C883" s="247" t="s">
        <v>1746</v>
      </c>
      <c r="D883" s="194">
        <v>0</v>
      </c>
      <c r="E883" s="194"/>
      <c r="F883" s="45" t="str">
        <f t="shared" si="169"/>
        <v>-</v>
      </c>
    </row>
    <row r="884" spans="1:6" ht="12.75" customHeight="1" x14ac:dyDescent="0.2">
      <c r="A884" s="63">
        <v>81641</v>
      </c>
      <c r="B884" s="64" t="s">
        <v>1747</v>
      </c>
      <c r="C884" s="247" t="s">
        <v>1748</v>
      </c>
      <c r="D884" s="194">
        <v>0</v>
      </c>
      <c r="E884" s="194"/>
      <c r="F884" s="45" t="str">
        <f t="shared" si="169"/>
        <v>-</v>
      </c>
    </row>
    <row r="885" spans="1:6" ht="12.75" customHeight="1" x14ac:dyDescent="0.2">
      <c r="A885" s="63">
        <v>81642</v>
      </c>
      <c r="B885" s="64" t="s">
        <v>1749</v>
      </c>
      <c r="C885" s="247" t="s">
        <v>1750</v>
      </c>
      <c r="D885" s="194">
        <v>0</v>
      </c>
      <c r="E885" s="194"/>
      <c r="F885" s="45" t="str">
        <f t="shared" si="169"/>
        <v>-</v>
      </c>
    </row>
    <row r="886" spans="1:6" ht="12.75" customHeight="1" x14ac:dyDescent="0.2">
      <c r="A886" s="63">
        <v>81711</v>
      </c>
      <c r="B886" s="64" t="s">
        <v>1751</v>
      </c>
      <c r="C886" s="247" t="s">
        <v>1752</v>
      </c>
      <c r="D886" s="194">
        <v>0</v>
      </c>
      <c r="E886" s="194"/>
      <c r="F886" s="45" t="str">
        <f t="shared" si="169"/>
        <v>-</v>
      </c>
    </row>
    <row r="887" spans="1:6" ht="12.75" customHeight="1" x14ac:dyDescent="0.2">
      <c r="A887" s="63">
        <v>81712</v>
      </c>
      <c r="B887" s="64" t="s">
        <v>1753</v>
      </c>
      <c r="C887" s="247" t="s">
        <v>1754</v>
      </c>
      <c r="D887" s="194">
        <v>0</v>
      </c>
      <c r="E887" s="194"/>
      <c r="F887" s="45" t="str">
        <f t="shared" si="169"/>
        <v>-</v>
      </c>
    </row>
    <row r="888" spans="1:6" ht="12.75" customHeight="1" x14ac:dyDescent="0.2">
      <c r="A888" s="63">
        <v>81721</v>
      </c>
      <c r="B888" s="64" t="s">
        <v>1755</v>
      </c>
      <c r="C888" s="247" t="s">
        <v>1756</v>
      </c>
      <c r="D888" s="194">
        <v>0</v>
      </c>
      <c r="E888" s="194"/>
      <c r="F888" s="45" t="str">
        <f t="shared" si="169"/>
        <v>-</v>
      </c>
    </row>
    <row r="889" spans="1:6" ht="12.75" customHeight="1" x14ac:dyDescent="0.2">
      <c r="A889" s="63">
        <v>81722</v>
      </c>
      <c r="B889" s="64" t="s">
        <v>1757</v>
      </c>
      <c r="C889" s="247" t="s">
        <v>1758</v>
      </c>
      <c r="D889" s="194">
        <v>0</v>
      </c>
      <c r="E889" s="194"/>
      <c r="F889" s="45" t="str">
        <f t="shared" si="169"/>
        <v>-</v>
      </c>
    </row>
    <row r="890" spans="1:6" ht="12.75" customHeight="1" x14ac:dyDescent="0.2">
      <c r="A890" s="63">
        <v>81731</v>
      </c>
      <c r="B890" s="64" t="s">
        <v>1759</v>
      </c>
      <c r="C890" s="247" t="s">
        <v>1760</v>
      </c>
      <c r="D890" s="194">
        <v>0</v>
      </c>
      <c r="E890" s="194"/>
      <c r="F890" s="45" t="str">
        <f t="shared" si="169"/>
        <v>-</v>
      </c>
    </row>
    <row r="891" spans="1:6" ht="12.75" customHeight="1" x14ac:dyDescent="0.2">
      <c r="A891" s="63">
        <v>81732</v>
      </c>
      <c r="B891" s="64" t="s">
        <v>1761</v>
      </c>
      <c r="C891" s="247" t="s">
        <v>1762</v>
      </c>
      <c r="D891" s="194">
        <v>0</v>
      </c>
      <c r="E891" s="194"/>
      <c r="F891" s="45" t="str">
        <f t="shared" si="169"/>
        <v>-</v>
      </c>
    </row>
    <row r="892" spans="1:6" ht="12.75" customHeight="1" x14ac:dyDescent="0.2">
      <c r="A892" s="63">
        <v>81741</v>
      </c>
      <c r="B892" s="64" t="s">
        <v>1763</v>
      </c>
      <c r="C892" s="247" t="s">
        <v>1764</v>
      </c>
      <c r="D892" s="194">
        <v>0</v>
      </c>
      <c r="E892" s="194"/>
      <c r="F892" s="45" t="str">
        <f t="shared" si="169"/>
        <v>-</v>
      </c>
    </row>
    <row r="893" spans="1:6" ht="12.75" customHeight="1" x14ac:dyDescent="0.2">
      <c r="A893" s="63">
        <v>81742</v>
      </c>
      <c r="B893" s="64" t="s">
        <v>1765</v>
      </c>
      <c r="C893" s="247" t="s">
        <v>1766</v>
      </c>
      <c r="D893" s="194">
        <v>0</v>
      </c>
      <c r="E893" s="194"/>
      <c r="F893" s="45" t="str">
        <f t="shared" si="169"/>
        <v>-</v>
      </c>
    </row>
    <row r="894" spans="1:6" ht="12.75" customHeight="1" x14ac:dyDescent="0.2">
      <c r="A894" s="63">
        <v>81751</v>
      </c>
      <c r="B894" s="64" t="s">
        <v>1767</v>
      </c>
      <c r="C894" s="247" t="s">
        <v>1768</v>
      </c>
      <c r="D894" s="194">
        <v>0</v>
      </c>
      <c r="E894" s="194"/>
      <c r="F894" s="45" t="str">
        <f t="shared" si="169"/>
        <v>-</v>
      </c>
    </row>
    <row r="895" spans="1:6" ht="12.75" customHeight="1" x14ac:dyDescent="0.2">
      <c r="A895" s="63">
        <v>81752</v>
      </c>
      <c r="B895" s="64" t="s">
        <v>1769</v>
      </c>
      <c r="C895" s="247" t="s">
        <v>1770</v>
      </c>
      <c r="D895" s="194">
        <v>0</v>
      </c>
      <c r="E895" s="194"/>
      <c r="F895" s="45" t="str">
        <f t="shared" si="169"/>
        <v>-</v>
      </c>
    </row>
    <row r="896" spans="1:6" ht="24" x14ac:dyDescent="0.2">
      <c r="A896" s="70">
        <v>81761</v>
      </c>
      <c r="B896" s="182" t="s">
        <v>1771</v>
      </c>
      <c r="C896" s="278" t="s">
        <v>1772</v>
      </c>
      <c r="D896" s="192">
        <v>0</v>
      </c>
      <c r="E896" s="192"/>
      <c r="F896" s="71" t="str">
        <f t="shared" si="169"/>
        <v>-</v>
      </c>
    </row>
    <row r="897" spans="1:6" ht="24" x14ac:dyDescent="0.2">
      <c r="A897" s="70">
        <v>81762</v>
      </c>
      <c r="B897" s="182" t="s">
        <v>1773</v>
      </c>
      <c r="C897" s="278" t="s">
        <v>1774</v>
      </c>
      <c r="D897" s="192">
        <v>0</v>
      </c>
      <c r="E897" s="192"/>
      <c r="F897" s="71" t="str">
        <f t="shared" si="169"/>
        <v>-</v>
      </c>
    </row>
    <row r="898" spans="1:6" ht="24" x14ac:dyDescent="0.2">
      <c r="A898" s="70">
        <v>81771</v>
      </c>
      <c r="B898" s="65" t="s">
        <v>1775</v>
      </c>
      <c r="C898" s="278" t="s">
        <v>1776</v>
      </c>
      <c r="D898" s="192">
        <v>0</v>
      </c>
      <c r="E898" s="192"/>
      <c r="F898" s="71" t="str">
        <f t="shared" si="169"/>
        <v>-</v>
      </c>
    </row>
    <row r="899" spans="1:6" ht="12" x14ac:dyDescent="0.2">
      <c r="A899" s="70">
        <v>81772</v>
      </c>
      <c r="B899" s="65" t="s">
        <v>1777</v>
      </c>
      <c r="C899" s="278" t="s">
        <v>1778</v>
      </c>
      <c r="D899" s="192">
        <v>0</v>
      </c>
      <c r="E899" s="192"/>
      <c r="F899" s="71" t="str">
        <f t="shared" si="169"/>
        <v>-</v>
      </c>
    </row>
    <row r="900" spans="1:6" ht="12.75" customHeight="1" x14ac:dyDescent="0.2">
      <c r="A900" s="70">
        <v>82412</v>
      </c>
      <c r="B900" s="65" t="s">
        <v>1779</v>
      </c>
      <c r="C900" s="278" t="s">
        <v>1780</v>
      </c>
      <c r="D900" s="192">
        <v>0</v>
      </c>
      <c r="E900" s="192"/>
      <c r="F900" s="71" t="str">
        <f t="shared" si="169"/>
        <v>-</v>
      </c>
    </row>
    <row r="901" spans="1:6" ht="12.75" customHeight="1" x14ac:dyDescent="0.2">
      <c r="A901" s="70">
        <v>84132</v>
      </c>
      <c r="B901" s="65" t="s">
        <v>1781</v>
      </c>
      <c r="C901" s="278" t="s">
        <v>1782</v>
      </c>
      <c r="D901" s="192">
        <v>0</v>
      </c>
      <c r="E901" s="192"/>
      <c r="F901" s="71" t="str">
        <f t="shared" si="169"/>
        <v>-</v>
      </c>
    </row>
    <row r="902" spans="1:6" ht="12.75" customHeight="1" x14ac:dyDescent="0.2">
      <c r="A902" s="70">
        <v>84142</v>
      </c>
      <c r="B902" s="65" t="s">
        <v>1783</v>
      </c>
      <c r="C902" s="278" t="s">
        <v>1784</v>
      </c>
      <c r="D902" s="192">
        <v>0</v>
      </c>
      <c r="E902" s="192"/>
      <c r="F902" s="71" t="str">
        <f t="shared" si="169"/>
        <v>-</v>
      </c>
    </row>
    <row r="903" spans="1:6" ht="12.75" customHeight="1" x14ac:dyDescent="0.2">
      <c r="A903" s="70">
        <v>84152</v>
      </c>
      <c r="B903" s="65" t="s">
        <v>1785</v>
      </c>
      <c r="C903" s="278" t="s">
        <v>1786</v>
      </c>
      <c r="D903" s="192">
        <v>0</v>
      </c>
      <c r="E903" s="192"/>
      <c r="F903" s="71" t="str">
        <f t="shared" si="169"/>
        <v>-</v>
      </c>
    </row>
    <row r="904" spans="1:6" ht="12.75" customHeight="1" x14ac:dyDescent="0.2">
      <c r="A904" s="70">
        <v>84162</v>
      </c>
      <c r="B904" s="65" t="s">
        <v>1787</v>
      </c>
      <c r="C904" s="278" t="s">
        <v>1788</v>
      </c>
      <c r="D904" s="192">
        <v>0</v>
      </c>
      <c r="E904" s="192"/>
      <c r="F904" s="71" t="str">
        <f t="shared" si="169"/>
        <v>-</v>
      </c>
    </row>
    <row r="905" spans="1:6" ht="12.75" customHeight="1" x14ac:dyDescent="0.2">
      <c r="A905" s="70">
        <v>84221</v>
      </c>
      <c r="B905" s="65" t="s">
        <v>1789</v>
      </c>
      <c r="C905" s="278" t="s">
        <v>1790</v>
      </c>
      <c r="D905" s="192">
        <v>0</v>
      </c>
      <c r="E905" s="192"/>
      <c r="F905" s="71" t="str">
        <f t="shared" si="169"/>
        <v>-</v>
      </c>
    </row>
    <row r="906" spans="1:6" ht="12.75" customHeight="1" x14ac:dyDescent="0.2">
      <c r="A906" s="70">
        <v>84222</v>
      </c>
      <c r="B906" s="65" t="s">
        <v>1791</v>
      </c>
      <c r="C906" s="278" t="s">
        <v>1792</v>
      </c>
      <c r="D906" s="192">
        <v>0</v>
      </c>
      <c r="E906" s="192"/>
      <c r="F906" s="71" t="str">
        <f t="shared" si="169"/>
        <v>-</v>
      </c>
    </row>
    <row r="907" spans="1:6" ht="12.75" customHeight="1" x14ac:dyDescent="0.2">
      <c r="A907" s="70" t="s">
        <v>1793</v>
      </c>
      <c r="B907" s="65" t="s">
        <v>1794</v>
      </c>
      <c r="C907" s="278" t="s">
        <v>1793</v>
      </c>
      <c r="D907" s="192">
        <v>0</v>
      </c>
      <c r="E907" s="192"/>
      <c r="F907" s="71" t="str">
        <f t="shared" si="169"/>
        <v>-</v>
      </c>
    </row>
    <row r="908" spans="1:6" ht="12.75" customHeight="1" x14ac:dyDescent="0.2">
      <c r="A908" s="70">
        <v>84232</v>
      </c>
      <c r="B908" s="65" t="s">
        <v>1795</v>
      </c>
      <c r="C908" s="278" t="s">
        <v>1796</v>
      </c>
      <c r="D908" s="192">
        <v>0</v>
      </c>
      <c r="E908" s="192"/>
      <c r="F908" s="71" t="str">
        <f t="shared" si="169"/>
        <v>-</v>
      </c>
    </row>
    <row r="909" spans="1:6" ht="24" x14ac:dyDescent="0.2">
      <c r="A909" s="70">
        <v>84242</v>
      </c>
      <c r="B909" s="65" t="s">
        <v>1797</v>
      </c>
      <c r="C909" s="278" t="s">
        <v>1798</v>
      </c>
      <c r="D909" s="192">
        <v>0</v>
      </c>
      <c r="E909" s="192"/>
      <c r="F909" s="71" t="str">
        <f t="shared" si="169"/>
        <v>-</v>
      </c>
    </row>
    <row r="910" spans="1:6" ht="24" x14ac:dyDescent="0.2">
      <c r="A910" s="70" t="s">
        <v>1799</v>
      </c>
      <c r="B910" s="65" t="s">
        <v>1800</v>
      </c>
      <c r="C910" s="278" t="s">
        <v>1799</v>
      </c>
      <c r="D910" s="192">
        <v>0</v>
      </c>
      <c r="E910" s="192"/>
      <c r="F910" s="71" t="str">
        <f t="shared" si="169"/>
        <v>-</v>
      </c>
    </row>
    <row r="911" spans="1:6" ht="12.75" customHeight="1" x14ac:dyDescent="0.2">
      <c r="A911" s="70">
        <v>84312</v>
      </c>
      <c r="B911" s="65" t="s">
        <v>1801</v>
      </c>
      <c r="C911" s="278" t="s">
        <v>1802</v>
      </c>
      <c r="D911" s="192">
        <v>0</v>
      </c>
      <c r="E911" s="192"/>
      <c r="F911" s="71" t="str">
        <f t="shared" si="169"/>
        <v>-</v>
      </c>
    </row>
    <row r="912" spans="1:6" ht="24" x14ac:dyDescent="0.2">
      <c r="A912" s="70">
        <v>84431</v>
      </c>
      <c r="B912" s="65" t="s">
        <v>1803</v>
      </c>
      <c r="C912" s="278" t="s">
        <v>1804</v>
      </c>
      <c r="D912" s="192">
        <v>0</v>
      </c>
      <c r="E912" s="192"/>
      <c r="F912" s="71" t="str">
        <f t="shared" si="169"/>
        <v>-</v>
      </c>
    </row>
    <row r="913" spans="1:6" ht="24" x14ac:dyDescent="0.2">
      <c r="A913" s="70">
        <v>84432</v>
      </c>
      <c r="B913" s="65" t="s">
        <v>1805</v>
      </c>
      <c r="C913" s="278" t="s">
        <v>1806</v>
      </c>
      <c r="D913" s="192">
        <v>0</v>
      </c>
      <c r="E913" s="192"/>
      <c r="F913" s="71" t="str">
        <f t="shared" si="169"/>
        <v>-</v>
      </c>
    </row>
    <row r="914" spans="1:6" ht="24" x14ac:dyDescent="0.2">
      <c r="A914" s="70" t="s">
        <v>1807</v>
      </c>
      <c r="B914" s="65" t="s">
        <v>1808</v>
      </c>
      <c r="C914" s="278" t="s">
        <v>1807</v>
      </c>
      <c r="D914" s="192">
        <v>0</v>
      </c>
      <c r="E914" s="192"/>
      <c r="F914" s="71" t="str">
        <f t="shared" si="169"/>
        <v>-</v>
      </c>
    </row>
    <row r="915" spans="1:6" ht="24" x14ac:dyDescent="0.2">
      <c r="A915" s="70">
        <v>84442</v>
      </c>
      <c r="B915" s="65" t="s">
        <v>1809</v>
      </c>
      <c r="C915" s="278" t="s">
        <v>1810</v>
      </c>
      <c r="D915" s="192">
        <v>0</v>
      </c>
      <c r="E915" s="192"/>
      <c r="F915" s="71" t="str">
        <f t="shared" si="169"/>
        <v>-</v>
      </c>
    </row>
    <row r="916" spans="1:6" ht="24" x14ac:dyDescent="0.2">
      <c r="A916" s="70">
        <v>84452</v>
      </c>
      <c r="B916" s="182" t="s">
        <v>1811</v>
      </c>
      <c r="C916" s="278" t="s">
        <v>1812</v>
      </c>
      <c r="D916" s="192">
        <v>0</v>
      </c>
      <c r="E916" s="192"/>
      <c r="F916" s="71" t="str">
        <f t="shared" si="169"/>
        <v>-</v>
      </c>
    </row>
    <row r="917" spans="1:6" ht="24" x14ac:dyDescent="0.2">
      <c r="A917" s="70" t="s">
        <v>1813</v>
      </c>
      <c r="B917" s="182" t="s">
        <v>1814</v>
      </c>
      <c r="C917" s="278" t="s">
        <v>1813</v>
      </c>
      <c r="D917" s="192">
        <v>0</v>
      </c>
      <c r="E917" s="192"/>
      <c r="F917" s="71" t="str">
        <f t="shared" si="169"/>
        <v>-</v>
      </c>
    </row>
    <row r="918" spans="1:6" ht="12.75" customHeight="1" x14ac:dyDescent="0.2">
      <c r="A918" s="70">
        <v>84461</v>
      </c>
      <c r="B918" s="65" t="s">
        <v>1815</v>
      </c>
      <c r="C918" s="278" t="s">
        <v>1816</v>
      </c>
      <c r="D918" s="192">
        <v>0</v>
      </c>
      <c r="E918" s="192"/>
      <c r="F918" s="71" t="str">
        <f t="shared" si="169"/>
        <v>-</v>
      </c>
    </row>
    <row r="919" spans="1:6" ht="12.75" customHeight="1" x14ac:dyDescent="0.2">
      <c r="A919" s="70">
        <v>84462</v>
      </c>
      <c r="B919" s="65" t="s">
        <v>1817</v>
      </c>
      <c r="C919" s="278" t="s">
        <v>1818</v>
      </c>
      <c r="D919" s="192">
        <v>0</v>
      </c>
      <c r="E919" s="192"/>
      <c r="F919" s="71" t="str">
        <f t="shared" si="169"/>
        <v>-</v>
      </c>
    </row>
    <row r="920" spans="1:6" ht="12.75" customHeight="1" x14ac:dyDescent="0.2">
      <c r="A920" s="70" t="s">
        <v>1819</v>
      </c>
      <c r="B920" s="65" t="s">
        <v>1820</v>
      </c>
      <c r="C920" s="278" t="s">
        <v>1819</v>
      </c>
      <c r="D920" s="192">
        <v>0</v>
      </c>
      <c r="E920" s="192"/>
      <c r="F920" s="71" t="str">
        <f t="shared" si="169"/>
        <v>-</v>
      </c>
    </row>
    <row r="921" spans="1:6" ht="12.75" customHeight="1" x14ac:dyDescent="0.2">
      <c r="A921" s="70">
        <v>84472</v>
      </c>
      <c r="B921" s="65" t="s">
        <v>1821</v>
      </c>
      <c r="C921" s="278" t="s">
        <v>1822</v>
      </c>
      <c r="D921" s="192">
        <v>0</v>
      </c>
      <c r="E921" s="192"/>
      <c r="F921" s="71" t="str">
        <f t="shared" si="169"/>
        <v>-</v>
      </c>
    </row>
    <row r="922" spans="1:6" ht="12.75" customHeight="1" x14ac:dyDescent="0.2">
      <c r="A922" s="70">
        <v>84482</v>
      </c>
      <c r="B922" s="65" t="s">
        <v>1823</v>
      </c>
      <c r="C922" s="278" t="s">
        <v>1824</v>
      </c>
      <c r="D922" s="192">
        <v>0</v>
      </c>
      <c r="E922" s="192"/>
      <c r="F922" s="71" t="str">
        <f t="shared" si="169"/>
        <v>-</v>
      </c>
    </row>
    <row r="923" spans="1:6" ht="12.75" customHeight="1" x14ac:dyDescent="0.2">
      <c r="A923" s="70" t="s">
        <v>1825</v>
      </c>
      <c r="B923" s="65" t="s">
        <v>1826</v>
      </c>
      <c r="C923" s="278" t="s">
        <v>1825</v>
      </c>
      <c r="D923" s="192">
        <v>0</v>
      </c>
      <c r="E923" s="192"/>
      <c r="F923" s="71" t="str">
        <f t="shared" si="169"/>
        <v>-</v>
      </c>
    </row>
    <row r="924" spans="1:6" ht="24" x14ac:dyDescent="0.2">
      <c r="A924" s="70">
        <v>84532</v>
      </c>
      <c r="B924" s="65" t="s">
        <v>1827</v>
      </c>
      <c r="C924" s="278" t="s">
        <v>1828</v>
      </c>
      <c r="D924" s="192">
        <v>0</v>
      </c>
      <c r="E924" s="192"/>
      <c r="F924" s="71" t="str">
        <f t="shared" si="169"/>
        <v>-</v>
      </c>
    </row>
    <row r="925" spans="1:6" ht="12.75" customHeight="1" x14ac:dyDescent="0.2">
      <c r="A925" s="70">
        <v>84542</v>
      </c>
      <c r="B925" s="65" t="s">
        <v>1829</v>
      </c>
      <c r="C925" s="278" t="s">
        <v>1830</v>
      </c>
      <c r="D925" s="192">
        <v>0</v>
      </c>
      <c r="E925" s="192"/>
      <c r="F925" s="71" t="str">
        <f t="shared" si="169"/>
        <v>-</v>
      </c>
    </row>
    <row r="926" spans="1:6" ht="12.75" customHeight="1" x14ac:dyDescent="0.2">
      <c r="A926" s="70">
        <v>84552</v>
      </c>
      <c r="B926" s="65" t="s">
        <v>1831</v>
      </c>
      <c r="C926" s="278" t="s">
        <v>1832</v>
      </c>
      <c r="D926" s="192">
        <v>0</v>
      </c>
      <c r="E926" s="192"/>
      <c r="F926" s="71" t="str">
        <f t="shared" si="169"/>
        <v>-</v>
      </c>
    </row>
    <row r="927" spans="1:6" ht="12.75" customHeight="1" x14ac:dyDescent="0.2">
      <c r="A927" s="70">
        <v>84711</v>
      </c>
      <c r="B927" s="65" t="s">
        <v>1833</v>
      </c>
      <c r="C927" s="278" t="s">
        <v>1834</v>
      </c>
      <c r="D927" s="192">
        <v>0</v>
      </c>
      <c r="E927" s="192"/>
      <c r="F927" s="71" t="str">
        <f t="shared" si="169"/>
        <v>-</v>
      </c>
    </row>
    <row r="928" spans="1:6" ht="12.75" customHeight="1" x14ac:dyDescent="0.2">
      <c r="A928" s="70">
        <v>84712</v>
      </c>
      <c r="B928" s="65" t="s">
        <v>1835</v>
      </c>
      <c r="C928" s="278" t="s">
        <v>1836</v>
      </c>
      <c r="D928" s="192">
        <v>0</v>
      </c>
      <c r="E928" s="192"/>
      <c r="F928" s="71" t="str">
        <f t="shared" si="169"/>
        <v>-</v>
      </c>
    </row>
    <row r="929" spans="1:6" ht="12.75" customHeight="1" x14ac:dyDescent="0.2">
      <c r="A929" s="63">
        <v>84721</v>
      </c>
      <c r="B929" s="64" t="s">
        <v>1837</v>
      </c>
      <c r="C929" s="247" t="s">
        <v>1838</v>
      </c>
      <c r="D929" s="194">
        <v>0</v>
      </c>
      <c r="E929" s="194"/>
      <c r="F929" s="45" t="str">
        <f t="shared" si="169"/>
        <v>-</v>
      </c>
    </row>
    <row r="930" spans="1:6" ht="12.75" customHeight="1" x14ac:dyDescent="0.2">
      <c r="A930" s="63">
        <v>84722</v>
      </c>
      <c r="B930" s="64" t="s">
        <v>1839</v>
      </c>
      <c r="C930" s="247" t="s">
        <v>1840</v>
      </c>
      <c r="D930" s="194">
        <v>0</v>
      </c>
      <c r="E930" s="194"/>
      <c r="F930" s="45" t="str">
        <f t="shared" si="169"/>
        <v>-</v>
      </c>
    </row>
    <row r="931" spans="1:6" ht="12.75" customHeight="1" x14ac:dyDescent="0.2">
      <c r="A931" s="63">
        <v>84731</v>
      </c>
      <c r="B931" s="64" t="s">
        <v>1841</v>
      </c>
      <c r="C931" s="247" t="s">
        <v>1842</v>
      </c>
      <c r="D931" s="194">
        <v>0</v>
      </c>
      <c r="E931" s="194"/>
      <c r="F931" s="45" t="str">
        <f t="shared" si="169"/>
        <v>-</v>
      </c>
    </row>
    <row r="932" spans="1:6" ht="12.75" customHeight="1" x14ac:dyDescent="0.2">
      <c r="A932" s="63">
        <v>84732</v>
      </c>
      <c r="B932" s="64" t="s">
        <v>1843</v>
      </c>
      <c r="C932" s="247" t="s">
        <v>1844</v>
      </c>
      <c r="D932" s="194">
        <v>0</v>
      </c>
      <c r="E932" s="194"/>
      <c r="F932" s="45" t="str">
        <f t="shared" si="169"/>
        <v>-</v>
      </c>
    </row>
    <row r="933" spans="1:6" ht="12.75" customHeight="1" x14ac:dyDescent="0.2">
      <c r="A933" s="63">
        <v>84741</v>
      </c>
      <c r="B933" s="64" t="s">
        <v>1845</v>
      </c>
      <c r="C933" s="247" t="s">
        <v>1846</v>
      </c>
      <c r="D933" s="194">
        <v>0</v>
      </c>
      <c r="E933" s="194"/>
      <c r="F933" s="45" t="str">
        <f t="shared" si="169"/>
        <v>-</v>
      </c>
    </row>
    <row r="934" spans="1:6" ht="12.75" customHeight="1" x14ac:dyDescent="0.2">
      <c r="A934" s="63">
        <v>84742</v>
      </c>
      <c r="B934" s="64" t="s">
        <v>1847</v>
      </c>
      <c r="C934" s="247" t="s">
        <v>1848</v>
      </c>
      <c r="D934" s="194">
        <v>0</v>
      </c>
      <c r="E934" s="194"/>
      <c r="F934" s="45" t="str">
        <f t="shared" si="169"/>
        <v>-</v>
      </c>
    </row>
    <row r="935" spans="1:6" ht="12.75" customHeight="1" x14ac:dyDescent="0.2">
      <c r="A935" s="63">
        <v>84751</v>
      </c>
      <c r="B935" s="64" t="s">
        <v>1849</v>
      </c>
      <c r="C935" s="247" t="s">
        <v>1850</v>
      </c>
      <c r="D935" s="194">
        <v>0</v>
      </c>
      <c r="E935" s="194"/>
      <c r="F935" s="45" t="str">
        <f t="shared" si="169"/>
        <v>-</v>
      </c>
    </row>
    <row r="936" spans="1:6" ht="12.75" customHeight="1" x14ac:dyDescent="0.2">
      <c r="A936" s="63">
        <v>84752</v>
      </c>
      <c r="B936" s="64" t="s">
        <v>1851</v>
      </c>
      <c r="C936" s="247" t="s">
        <v>1852</v>
      </c>
      <c r="D936" s="194">
        <v>0</v>
      </c>
      <c r="E936" s="194"/>
      <c r="F936" s="45" t="str">
        <f t="shared" si="169"/>
        <v>-</v>
      </c>
    </row>
    <row r="937" spans="1:6" ht="24" x14ac:dyDescent="0.2">
      <c r="A937" s="70">
        <v>84761</v>
      </c>
      <c r="B937" s="182" t="s">
        <v>1853</v>
      </c>
      <c r="C937" s="278" t="s">
        <v>1854</v>
      </c>
      <c r="D937" s="192">
        <v>0</v>
      </c>
      <c r="E937" s="192"/>
      <c r="F937" s="71" t="str">
        <f t="shared" si="169"/>
        <v>-</v>
      </c>
    </row>
    <row r="938" spans="1:6" ht="24" x14ac:dyDescent="0.2">
      <c r="A938" s="70">
        <v>84762</v>
      </c>
      <c r="B938" s="182" t="s">
        <v>1855</v>
      </c>
      <c r="C938" s="278" t="s">
        <v>1856</v>
      </c>
      <c r="D938" s="192">
        <v>0</v>
      </c>
      <c r="E938" s="192"/>
      <c r="F938" s="71" t="str">
        <f t="shared" si="169"/>
        <v>-</v>
      </c>
    </row>
    <row r="939" spans="1:6" ht="12" x14ac:dyDescent="0.2">
      <c r="A939" s="70" t="s">
        <v>1857</v>
      </c>
      <c r="B939" s="65" t="s">
        <v>1858</v>
      </c>
      <c r="C939" s="278" t="s">
        <v>1857</v>
      </c>
      <c r="D939" s="192">
        <v>0</v>
      </c>
      <c r="E939" s="192"/>
      <c r="F939" s="71" t="str">
        <f t="shared" si="169"/>
        <v>-</v>
      </c>
    </row>
    <row r="940" spans="1:6" ht="12" x14ac:dyDescent="0.2">
      <c r="A940" s="70" t="s">
        <v>1859</v>
      </c>
      <c r="B940" s="65" t="s">
        <v>1860</v>
      </c>
      <c r="C940" s="278" t="s">
        <v>1859</v>
      </c>
      <c r="D940" s="192">
        <v>0</v>
      </c>
      <c r="E940" s="192"/>
      <c r="F940" s="71" t="str">
        <f t="shared" si="169"/>
        <v>-</v>
      </c>
    </row>
    <row r="941" spans="1:6" ht="12.75" customHeight="1" x14ac:dyDescent="0.2">
      <c r="A941" s="70">
        <v>85412</v>
      </c>
      <c r="B941" s="65" t="s">
        <v>1861</v>
      </c>
      <c r="C941" s="278" t="s">
        <v>1862</v>
      </c>
      <c r="D941" s="192">
        <v>0</v>
      </c>
      <c r="E941" s="192"/>
      <c r="F941" s="71" t="str">
        <f t="shared" si="169"/>
        <v>-</v>
      </c>
    </row>
    <row r="942" spans="1:6" ht="24" x14ac:dyDescent="0.2">
      <c r="A942" s="70">
        <v>51212</v>
      </c>
      <c r="B942" s="182" t="s">
        <v>1863</v>
      </c>
      <c r="C942" s="278" t="s">
        <v>1864</v>
      </c>
      <c r="D942" s="192">
        <v>0</v>
      </c>
      <c r="E942" s="192"/>
      <c r="F942" s="71" t="str">
        <f t="shared" si="169"/>
        <v>-</v>
      </c>
    </row>
    <row r="943" spans="1:6" ht="12.75" customHeight="1" x14ac:dyDescent="0.2">
      <c r="A943" s="63">
        <v>51322</v>
      </c>
      <c r="B943" s="65" t="s">
        <v>1865</v>
      </c>
      <c r="C943" s="247" t="s">
        <v>1866</v>
      </c>
      <c r="D943" s="194">
        <v>0</v>
      </c>
      <c r="E943" s="194"/>
      <c r="F943" s="45" t="str">
        <f t="shared" si="169"/>
        <v>-</v>
      </c>
    </row>
    <row r="944" spans="1:6" ht="12.75" customHeight="1" x14ac:dyDescent="0.2">
      <c r="A944" s="63">
        <v>51332</v>
      </c>
      <c r="B944" s="64" t="s">
        <v>1867</v>
      </c>
      <c r="C944" s="247" t="s">
        <v>1868</v>
      </c>
      <c r="D944" s="194">
        <v>0</v>
      </c>
      <c r="E944" s="194"/>
      <c r="F944" s="45" t="str">
        <f t="shared" si="169"/>
        <v>-</v>
      </c>
    </row>
    <row r="945" spans="1:6" ht="24" x14ac:dyDescent="0.2">
      <c r="A945" s="63">
        <v>51342</v>
      </c>
      <c r="B945" s="64" t="s">
        <v>1869</v>
      </c>
      <c r="C945" s="247" t="s">
        <v>1870</v>
      </c>
      <c r="D945" s="194">
        <v>0</v>
      </c>
      <c r="E945" s="194"/>
      <c r="F945" s="45" t="str">
        <f t="shared" si="169"/>
        <v>-</v>
      </c>
    </row>
    <row r="946" spans="1:6" ht="12.75" customHeight="1" x14ac:dyDescent="0.2">
      <c r="A946" s="63">
        <v>51411</v>
      </c>
      <c r="B946" s="64" t="s">
        <v>1871</v>
      </c>
      <c r="C946" s="247" t="s">
        <v>1872</v>
      </c>
      <c r="D946" s="194">
        <v>0</v>
      </c>
      <c r="E946" s="194"/>
      <c r="F946" s="45" t="str">
        <f t="shared" si="169"/>
        <v>-</v>
      </c>
    </row>
    <row r="947" spans="1:6" ht="12.75" customHeight="1" x14ac:dyDescent="0.2">
      <c r="A947" s="63">
        <v>51412</v>
      </c>
      <c r="B947" s="64" t="s">
        <v>1873</v>
      </c>
      <c r="C947" s="247" t="s">
        <v>1874</v>
      </c>
      <c r="D947" s="194">
        <v>0</v>
      </c>
      <c r="E947" s="194"/>
      <c r="F947" s="45" t="str">
        <f t="shared" si="169"/>
        <v>-</v>
      </c>
    </row>
    <row r="948" spans="1:6" ht="24" x14ac:dyDescent="0.2">
      <c r="A948" s="63">
        <v>51532</v>
      </c>
      <c r="B948" s="64" t="s">
        <v>1875</v>
      </c>
      <c r="C948" s="247" t="s">
        <v>1876</v>
      </c>
      <c r="D948" s="194">
        <v>0</v>
      </c>
      <c r="E948" s="194"/>
      <c r="F948" s="45" t="str">
        <f t="shared" si="169"/>
        <v>-</v>
      </c>
    </row>
    <row r="949" spans="1:6" ht="24" x14ac:dyDescent="0.2">
      <c r="A949" s="63">
        <v>51542</v>
      </c>
      <c r="B949" s="64" t="s">
        <v>1877</v>
      </c>
      <c r="C949" s="247" t="s">
        <v>1878</v>
      </c>
      <c r="D949" s="194">
        <v>0</v>
      </c>
      <c r="E949" s="194"/>
      <c r="F949" s="45" t="str">
        <f t="shared" si="169"/>
        <v>-</v>
      </c>
    </row>
    <row r="950" spans="1:6" ht="24" x14ac:dyDescent="0.2">
      <c r="A950" s="63">
        <v>51552</v>
      </c>
      <c r="B950" s="183" t="s">
        <v>1879</v>
      </c>
      <c r="C950" s="247" t="s">
        <v>1880</v>
      </c>
      <c r="D950" s="194">
        <v>0</v>
      </c>
      <c r="E950" s="194"/>
      <c r="F950" s="45" t="str">
        <f t="shared" si="169"/>
        <v>-</v>
      </c>
    </row>
    <row r="951" spans="1:6" ht="24" x14ac:dyDescent="0.2">
      <c r="A951" s="63">
        <v>51631</v>
      </c>
      <c r="B951" s="64" t="s">
        <v>1881</v>
      </c>
      <c r="C951" s="247" t="s">
        <v>1882</v>
      </c>
      <c r="D951" s="194">
        <v>0</v>
      </c>
      <c r="E951" s="194"/>
      <c r="F951" s="45" t="str">
        <f t="shared" si="169"/>
        <v>-</v>
      </c>
    </row>
    <row r="952" spans="1:6" ht="24" x14ac:dyDescent="0.2">
      <c r="A952" s="63">
        <v>51632</v>
      </c>
      <c r="B952" s="64" t="s">
        <v>1883</v>
      </c>
      <c r="C952" s="247" t="s">
        <v>1884</v>
      </c>
      <c r="D952" s="194">
        <v>0</v>
      </c>
      <c r="E952" s="194"/>
      <c r="F952" s="45" t="str">
        <f t="shared" si="169"/>
        <v>-</v>
      </c>
    </row>
    <row r="953" spans="1:6" ht="12.75" customHeight="1" x14ac:dyDescent="0.2">
      <c r="A953" s="63">
        <v>51641</v>
      </c>
      <c r="B953" s="64" t="s">
        <v>1885</v>
      </c>
      <c r="C953" s="247" t="s">
        <v>1886</v>
      </c>
      <c r="D953" s="194">
        <v>0</v>
      </c>
      <c r="E953" s="194"/>
      <c r="F953" s="45" t="str">
        <f t="shared" si="169"/>
        <v>-</v>
      </c>
    </row>
    <row r="954" spans="1:6" ht="12.75" customHeight="1" x14ac:dyDescent="0.2">
      <c r="A954" s="63">
        <v>51642</v>
      </c>
      <c r="B954" s="64" t="s">
        <v>1887</v>
      </c>
      <c r="C954" s="247" t="s">
        <v>1888</v>
      </c>
      <c r="D954" s="194">
        <v>0</v>
      </c>
      <c r="E954" s="194"/>
      <c r="F954" s="45" t="str">
        <f t="shared" si="169"/>
        <v>-</v>
      </c>
    </row>
    <row r="955" spans="1:6" ht="12.75" customHeight="1" x14ac:dyDescent="0.2">
      <c r="A955" s="63">
        <v>51711</v>
      </c>
      <c r="B955" s="64" t="s">
        <v>1889</v>
      </c>
      <c r="C955" s="247" t="s">
        <v>1890</v>
      </c>
      <c r="D955" s="194">
        <v>0</v>
      </c>
      <c r="E955" s="194"/>
      <c r="F955" s="45" t="str">
        <f t="shared" si="169"/>
        <v>-</v>
      </c>
    </row>
    <row r="956" spans="1:6" ht="12.75" customHeight="1" x14ac:dyDescent="0.2">
      <c r="A956" s="63">
        <v>51712</v>
      </c>
      <c r="B956" s="64" t="s">
        <v>1891</v>
      </c>
      <c r="C956" s="247" t="s">
        <v>1892</v>
      </c>
      <c r="D956" s="194">
        <v>0</v>
      </c>
      <c r="E956" s="194"/>
      <c r="F956" s="45" t="str">
        <f t="shared" si="169"/>
        <v>-</v>
      </c>
    </row>
    <row r="957" spans="1:6" ht="12.75" customHeight="1" x14ac:dyDescent="0.2">
      <c r="A957" s="63">
        <v>51721</v>
      </c>
      <c r="B957" s="64" t="s">
        <v>1893</v>
      </c>
      <c r="C957" s="247" t="s">
        <v>1894</v>
      </c>
      <c r="D957" s="194">
        <v>0</v>
      </c>
      <c r="E957" s="194"/>
      <c r="F957" s="45" t="str">
        <f t="shared" si="169"/>
        <v>-</v>
      </c>
    </row>
    <row r="958" spans="1:6" ht="12.75" customHeight="1" x14ac:dyDescent="0.2">
      <c r="A958" s="63">
        <v>51722</v>
      </c>
      <c r="B958" s="64" t="s">
        <v>1895</v>
      </c>
      <c r="C958" s="247" t="s">
        <v>1896</v>
      </c>
      <c r="D958" s="194">
        <v>0</v>
      </c>
      <c r="E958" s="194"/>
      <c r="F958" s="45" t="str">
        <f t="shared" si="169"/>
        <v>-</v>
      </c>
    </row>
    <row r="959" spans="1:6" ht="12.75" customHeight="1" x14ac:dyDescent="0.2">
      <c r="A959" s="63">
        <v>51731</v>
      </c>
      <c r="B959" s="64" t="s">
        <v>1897</v>
      </c>
      <c r="C959" s="247" t="s">
        <v>1898</v>
      </c>
      <c r="D959" s="194">
        <v>0</v>
      </c>
      <c r="E959" s="194"/>
      <c r="F959" s="45" t="str">
        <f t="shared" si="169"/>
        <v>-</v>
      </c>
    </row>
    <row r="960" spans="1:6" ht="12.75" customHeight="1" x14ac:dyDescent="0.2">
      <c r="A960" s="63">
        <v>51732</v>
      </c>
      <c r="B960" s="64" t="s">
        <v>1899</v>
      </c>
      <c r="C960" s="247" t="s">
        <v>1900</v>
      </c>
      <c r="D960" s="194">
        <v>0</v>
      </c>
      <c r="E960" s="194"/>
      <c r="F960" s="45" t="str">
        <f t="shared" si="169"/>
        <v>-</v>
      </c>
    </row>
    <row r="961" spans="1:6" ht="12.75" customHeight="1" x14ac:dyDescent="0.2">
      <c r="A961" s="63">
        <v>51741</v>
      </c>
      <c r="B961" s="64" t="s">
        <v>1901</v>
      </c>
      <c r="C961" s="247" t="s">
        <v>1902</v>
      </c>
      <c r="D961" s="194">
        <v>0</v>
      </c>
      <c r="E961" s="194"/>
      <c r="F961" s="45" t="str">
        <f t="shared" si="169"/>
        <v>-</v>
      </c>
    </row>
    <row r="962" spans="1:6" ht="12.75" customHeight="1" x14ac:dyDescent="0.2">
      <c r="A962" s="63">
        <v>51742</v>
      </c>
      <c r="B962" s="64" t="s">
        <v>1903</v>
      </c>
      <c r="C962" s="247" t="s">
        <v>1904</v>
      </c>
      <c r="D962" s="194">
        <v>0</v>
      </c>
      <c r="E962" s="194"/>
      <c r="F962" s="45" t="str">
        <f t="shared" si="169"/>
        <v>-</v>
      </c>
    </row>
    <row r="963" spans="1:6" ht="12.75" customHeight="1" x14ac:dyDescent="0.2">
      <c r="A963" s="63">
        <v>51751</v>
      </c>
      <c r="B963" s="64" t="s">
        <v>1905</v>
      </c>
      <c r="C963" s="247" t="s">
        <v>1906</v>
      </c>
      <c r="D963" s="194">
        <v>0</v>
      </c>
      <c r="E963" s="194"/>
      <c r="F963" s="45" t="str">
        <f t="shared" si="169"/>
        <v>-</v>
      </c>
    </row>
    <row r="964" spans="1:6" ht="12.75" customHeight="1" x14ac:dyDescent="0.2">
      <c r="A964" s="63">
        <v>51752</v>
      </c>
      <c r="B964" s="64" t="s">
        <v>1907</v>
      </c>
      <c r="C964" s="247" t="s">
        <v>1908</v>
      </c>
      <c r="D964" s="194">
        <v>0</v>
      </c>
      <c r="E964" s="194"/>
      <c r="F964" s="45" t="str">
        <f t="shared" si="169"/>
        <v>-</v>
      </c>
    </row>
    <row r="965" spans="1:6" ht="24" x14ac:dyDescent="0.2">
      <c r="A965" s="63">
        <v>51761</v>
      </c>
      <c r="B965" s="65" t="s">
        <v>1909</v>
      </c>
      <c r="C965" s="247" t="s">
        <v>1910</v>
      </c>
      <c r="D965" s="194">
        <v>0</v>
      </c>
      <c r="E965" s="194"/>
      <c r="F965" s="45" t="str">
        <f t="shared" si="169"/>
        <v>-</v>
      </c>
    </row>
    <row r="966" spans="1:6" ht="24" x14ac:dyDescent="0.2">
      <c r="A966" s="70">
        <v>51762</v>
      </c>
      <c r="B966" s="65" t="s">
        <v>1911</v>
      </c>
      <c r="C966" s="278" t="s">
        <v>1912</v>
      </c>
      <c r="D966" s="192">
        <v>0</v>
      </c>
      <c r="E966" s="192"/>
      <c r="F966" s="71" t="str">
        <f t="shared" si="169"/>
        <v>-</v>
      </c>
    </row>
    <row r="967" spans="1:6" ht="12" x14ac:dyDescent="0.2">
      <c r="A967" s="70">
        <v>51771</v>
      </c>
      <c r="B967" s="65" t="s">
        <v>1913</v>
      </c>
      <c r="C967" s="278" t="s">
        <v>1914</v>
      </c>
      <c r="D967" s="192">
        <v>0</v>
      </c>
      <c r="E967" s="192"/>
      <c r="F967" s="71" t="str">
        <f t="shared" si="169"/>
        <v>-</v>
      </c>
    </row>
    <row r="968" spans="1:6" ht="12" x14ac:dyDescent="0.2">
      <c r="A968" s="70">
        <v>51772</v>
      </c>
      <c r="B968" s="65" t="s">
        <v>1915</v>
      </c>
      <c r="C968" s="278" t="s">
        <v>1916</v>
      </c>
      <c r="D968" s="192">
        <v>0</v>
      </c>
      <c r="E968" s="192"/>
      <c r="F968" s="71" t="str">
        <f t="shared" si="169"/>
        <v>-</v>
      </c>
    </row>
    <row r="969" spans="1:6" ht="24" x14ac:dyDescent="0.2">
      <c r="A969" s="70">
        <v>54132</v>
      </c>
      <c r="B969" s="65" t="s">
        <v>1917</v>
      </c>
      <c r="C969" s="278" t="s">
        <v>1918</v>
      </c>
      <c r="D969" s="192">
        <v>0</v>
      </c>
      <c r="E969" s="192"/>
      <c r="F969" s="71" t="str">
        <f t="shared" si="169"/>
        <v>-</v>
      </c>
    </row>
    <row r="970" spans="1:6" ht="24" x14ac:dyDescent="0.2">
      <c r="A970" s="63">
        <v>54142</v>
      </c>
      <c r="B970" s="65" t="s">
        <v>1919</v>
      </c>
      <c r="C970" s="247" t="s">
        <v>1920</v>
      </c>
      <c r="D970" s="194">
        <v>0</v>
      </c>
      <c r="E970" s="194"/>
      <c r="F970" s="45" t="str">
        <f t="shared" si="169"/>
        <v>-</v>
      </c>
    </row>
    <row r="971" spans="1:6" ht="12.75" customHeight="1" x14ac:dyDescent="0.2">
      <c r="A971" s="63">
        <v>54152</v>
      </c>
      <c r="B971" s="65" t="s">
        <v>1921</v>
      </c>
      <c r="C971" s="247" t="s">
        <v>1922</v>
      </c>
      <c r="D971" s="194">
        <v>0</v>
      </c>
      <c r="E971" s="194"/>
      <c r="F971" s="45" t="str">
        <f t="shared" si="169"/>
        <v>-</v>
      </c>
    </row>
    <row r="972" spans="1:6" ht="24" x14ac:dyDescent="0.2">
      <c r="A972" s="63">
        <v>54162</v>
      </c>
      <c r="B972" s="65" t="s">
        <v>1923</v>
      </c>
      <c r="C972" s="247" t="s">
        <v>1924</v>
      </c>
      <c r="D972" s="194">
        <v>0</v>
      </c>
      <c r="E972" s="194"/>
      <c r="F972" s="45" t="str">
        <f t="shared" si="169"/>
        <v>-</v>
      </c>
    </row>
    <row r="973" spans="1:6" ht="24" x14ac:dyDescent="0.2">
      <c r="A973" s="63">
        <v>54221</v>
      </c>
      <c r="B973" s="182" t="s">
        <v>1925</v>
      </c>
      <c r="C973" s="247" t="s">
        <v>1926</v>
      </c>
      <c r="D973" s="194">
        <v>0</v>
      </c>
      <c r="E973" s="194"/>
      <c r="F973" s="45" t="str">
        <f t="shared" si="169"/>
        <v>-</v>
      </c>
    </row>
    <row r="974" spans="1:6" ht="24" x14ac:dyDescent="0.2">
      <c r="A974" s="70">
        <v>54222</v>
      </c>
      <c r="B974" s="182" t="s">
        <v>1927</v>
      </c>
      <c r="C974" s="278" t="s">
        <v>1928</v>
      </c>
      <c r="D974" s="192">
        <v>0</v>
      </c>
      <c r="E974" s="192"/>
      <c r="F974" s="71" t="str">
        <f t="shared" si="169"/>
        <v>-</v>
      </c>
    </row>
    <row r="975" spans="1:6" ht="24" x14ac:dyDescent="0.2">
      <c r="A975" s="70" t="s">
        <v>1929</v>
      </c>
      <c r="B975" s="65" t="s">
        <v>1930</v>
      </c>
      <c r="C975" s="278" t="s">
        <v>1929</v>
      </c>
      <c r="D975" s="192">
        <v>0</v>
      </c>
      <c r="E975" s="192"/>
      <c r="F975" s="71" t="str">
        <f t="shared" si="169"/>
        <v>-</v>
      </c>
    </row>
    <row r="976" spans="1:6" ht="24" x14ac:dyDescent="0.2">
      <c r="A976" s="70">
        <v>54232</v>
      </c>
      <c r="B976" s="182" t="s">
        <v>1931</v>
      </c>
      <c r="C976" s="278" t="s">
        <v>1932</v>
      </c>
      <c r="D976" s="192">
        <v>0</v>
      </c>
      <c r="E976" s="192"/>
      <c r="F976" s="71" t="str">
        <f t="shared" si="169"/>
        <v>-</v>
      </c>
    </row>
    <row r="977" spans="1:6" ht="24" x14ac:dyDescent="0.2">
      <c r="A977" s="70">
        <v>54242</v>
      </c>
      <c r="B977" s="65" t="s">
        <v>1933</v>
      </c>
      <c r="C977" s="278" t="s">
        <v>1934</v>
      </c>
      <c r="D977" s="192">
        <v>0</v>
      </c>
      <c r="E977" s="192"/>
      <c r="F977" s="71" t="str">
        <f t="shared" si="169"/>
        <v>-</v>
      </c>
    </row>
    <row r="978" spans="1:6" ht="24" x14ac:dyDescent="0.2">
      <c r="A978" s="70" t="s">
        <v>1935</v>
      </c>
      <c r="B978" s="65" t="s">
        <v>1936</v>
      </c>
      <c r="C978" s="278" t="s">
        <v>1935</v>
      </c>
      <c r="D978" s="192">
        <v>0</v>
      </c>
      <c r="E978" s="192"/>
      <c r="F978" s="71" t="str">
        <f t="shared" si="169"/>
        <v>-</v>
      </c>
    </row>
    <row r="979" spans="1:6" ht="24" x14ac:dyDescent="0.2">
      <c r="A979" s="70">
        <v>54312</v>
      </c>
      <c r="B979" s="182" t="s">
        <v>1937</v>
      </c>
      <c r="C979" s="278" t="s">
        <v>1938</v>
      </c>
      <c r="D979" s="192">
        <v>0</v>
      </c>
      <c r="E979" s="192"/>
      <c r="F979" s="71" t="str">
        <f t="shared" si="169"/>
        <v>-</v>
      </c>
    </row>
    <row r="980" spans="1:6" ht="24" x14ac:dyDescent="0.2">
      <c r="A980" s="70">
        <v>54431</v>
      </c>
      <c r="B980" s="65" t="s">
        <v>1939</v>
      </c>
      <c r="C980" s="278" t="s">
        <v>1940</v>
      </c>
      <c r="D980" s="192">
        <v>0</v>
      </c>
      <c r="E980" s="192"/>
      <c r="F980" s="71" t="str">
        <f t="shared" si="169"/>
        <v>-</v>
      </c>
    </row>
    <row r="981" spans="1:6" ht="24" x14ac:dyDescent="0.2">
      <c r="A981" s="70">
        <v>54432</v>
      </c>
      <c r="B981" s="65" t="s">
        <v>1941</v>
      </c>
      <c r="C981" s="278" t="s">
        <v>1942</v>
      </c>
      <c r="D981" s="192">
        <v>0</v>
      </c>
      <c r="E981" s="192"/>
      <c r="F981" s="71" t="str">
        <f t="shared" si="169"/>
        <v>-</v>
      </c>
    </row>
    <row r="982" spans="1:6" ht="24" x14ac:dyDescent="0.2">
      <c r="A982" s="70" t="s">
        <v>1943</v>
      </c>
      <c r="B982" s="65" t="s">
        <v>1944</v>
      </c>
      <c r="C982" s="278" t="s">
        <v>1943</v>
      </c>
      <c r="D982" s="192">
        <v>0</v>
      </c>
      <c r="E982" s="192"/>
      <c r="F982" s="71" t="str">
        <f t="shared" si="169"/>
        <v>-</v>
      </c>
    </row>
    <row r="983" spans="1:6" ht="24" x14ac:dyDescent="0.2">
      <c r="A983" s="70">
        <v>54442</v>
      </c>
      <c r="B983" s="65" t="s">
        <v>1945</v>
      </c>
      <c r="C983" s="278" t="s">
        <v>1946</v>
      </c>
      <c r="D983" s="192">
        <v>0</v>
      </c>
      <c r="E983" s="192"/>
      <c r="F983" s="71" t="str">
        <f t="shared" si="169"/>
        <v>-</v>
      </c>
    </row>
    <row r="984" spans="1:6" ht="24" x14ac:dyDescent="0.2">
      <c r="A984" s="70">
        <v>54452</v>
      </c>
      <c r="B984" s="65" t="s">
        <v>1947</v>
      </c>
      <c r="C984" s="278" t="s">
        <v>1948</v>
      </c>
      <c r="D984" s="192">
        <v>0</v>
      </c>
      <c r="E984" s="192"/>
      <c r="F984" s="71" t="str">
        <f t="shared" si="169"/>
        <v>-</v>
      </c>
    </row>
    <row r="985" spans="1:6" ht="24" x14ac:dyDescent="0.2">
      <c r="A985" s="70" t="s">
        <v>1949</v>
      </c>
      <c r="B985" s="65" t="s">
        <v>1950</v>
      </c>
      <c r="C985" s="278" t="s">
        <v>1949</v>
      </c>
      <c r="D985" s="192">
        <v>0</v>
      </c>
      <c r="E985" s="192"/>
      <c r="F985" s="71" t="str">
        <f t="shared" si="169"/>
        <v>-</v>
      </c>
    </row>
    <row r="986" spans="1:6" ht="24" x14ac:dyDescent="0.2">
      <c r="A986" s="70">
        <v>54461</v>
      </c>
      <c r="B986" s="65" t="s">
        <v>1951</v>
      </c>
      <c r="C986" s="278" t="s">
        <v>1952</v>
      </c>
      <c r="D986" s="192">
        <v>0</v>
      </c>
      <c r="E986" s="192"/>
      <c r="F986" s="71" t="str">
        <f t="shared" si="169"/>
        <v>-</v>
      </c>
    </row>
    <row r="987" spans="1:6" ht="24" x14ac:dyDescent="0.2">
      <c r="A987" s="70">
        <v>54462</v>
      </c>
      <c r="B987" s="65" t="s">
        <v>1953</v>
      </c>
      <c r="C987" s="278" t="s">
        <v>1954</v>
      </c>
      <c r="D987" s="192">
        <v>0</v>
      </c>
      <c r="E987" s="192"/>
      <c r="F987" s="71" t="str">
        <f t="shared" si="169"/>
        <v>-</v>
      </c>
    </row>
    <row r="988" spans="1:6" ht="12" x14ac:dyDescent="0.2">
      <c r="A988" s="70" t="s">
        <v>1955</v>
      </c>
      <c r="B988" s="65" t="s">
        <v>1956</v>
      </c>
      <c r="C988" s="278" t="s">
        <v>1955</v>
      </c>
      <c r="D988" s="192">
        <v>0</v>
      </c>
      <c r="E988" s="192"/>
      <c r="F988" s="71" t="str">
        <f t="shared" si="169"/>
        <v>-</v>
      </c>
    </row>
    <row r="989" spans="1:6" ht="24" x14ac:dyDescent="0.2">
      <c r="A989" s="70">
        <v>54472</v>
      </c>
      <c r="B989" s="182" t="s">
        <v>1957</v>
      </c>
      <c r="C989" s="278" t="s">
        <v>1958</v>
      </c>
      <c r="D989" s="192">
        <v>0</v>
      </c>
      <c r="E989" s="192"/>
      <c r="F989" s="71" t="str">
        <f t="shared" si="169"/>
        <v>-</v>
      </c>
    </row>
    <row r="990" spans="1:6" ht="24" x14ac:dyDescent="0.2">
      <c r="A990" s="70">
        <v>54482</v>
      </c>
      <c r="B990" s="182" t="s">
        <v>1959</v>
      </c>
      <c r="C990" s="278" t="s">
        <v>1960</v>
      </c>
      <c r="D990" s="192">
        <v>0</v>
      </c>
      <c r="E990" s="192"/>
      <c r="F990" s="71" t="str">
        <f t="shared" si="169"/>
        <v>-</v>
      </c>
    </row>
    <row r="991" spans="1:6" ht="24" x14ac:dyDescent="0.2">
      <c r="A991" s="70" t="s">
        <v>1961</v>
      </c>
      <c r="B991" s="182" t="s">
        <v>1962</v>
      </c>
      <c r="C991" s="278" t="s">
        <v>1961</v>
      </c>
      <c r="D991" s="192">
        <v>0</v>
      </c>
      <c r="E991" s="192"/>
      <c r="F991" s="71" t="str">
        <f t="shared" si="169"/>
        <v>-</v>
      </c>
    </row>
    <row r="992" spans="1:6" ht="24" x14ac:dyDescent="0.2">
      <c r="A992" s="70">
        <v>54532</v>
      </c>
      <c r="B992" s="65" t="s">
        <v>1963</v>
      </c>
      <c r="C992" s="278" t="s">
        <v>1964</v>
      </c>
      <c r="D992" s="192">
        <v>0</v>
      </c>
      <c r="E992" s="192"/>
      <c r="F992" s="71" t="str">
        <f t="shared" si="169"/>
        <v>-</v>
      </c>
    </row>
    <row r="993" spans="1:6" ht="12.75" customHeight="1" x14ac:dyDescent="0.2">
      <c r="A993" s="70">
        <v>54542</v>
      </c>
      <c r="B993" s="65" t="s">
        <v>1965</v>
      </c>
      <c r="C993" s="278" t="s">
        <v>1966</v>
      </c>
      <c r="D993" s="192">
        <v>0</v>
      </c>
      <c r="E993" s="192"/>
      <c r="F993" s="71" t="str">
        <f t="shared" si="169"/>
        <v>-</v>
      </c>
    </row>
    <row r="994" spans="1:6" ht="24" x14ac:dyDescent="0.2">
      <c r="A994" s="70">
        <v>54552</v>
      </c>
      <c r="B994" s="65" t="s">
        <v>1967</v>
      </c>
      <c r="C994" s="278" t="s">
        <v>1968</v>
      </c>
      <c r="D994" s="192">
        <v>0</v>
      </c>
      <c r="E994" s="192"/>
      <c r="F994" s="71" t="str">
        <f t="shared" si="169"/>
        <v>-</v>
      </c>
    </row>
    <row r="995" spans="1:6" ht="12.75" customHeight="1" x14ac:dyDescent="0.2">
      <c r="A995" s="70">
        <v>54711</v>
      </c>
      <c r="B995" s="65" t="s">
        <v>1969</v>
      </c>
      <c r="C995" s="278" t="s">
        <v>1970</v>
      </c>
      <c r="D995" s="192">
        <v>0</v>
      </c>
      <c r="E995" s="192"/>
      <c r="F995" s="71" t="str">
        <f t="shared" si="169"/>
        <v>-</v>
      </c>
    </row>
    <row r="996" spans="1:6" ht="12.75" customHeight="1" x14ac:dyDescent="0.2">
      <c r="A996" s="70">
        <v>54712</v>
      </c>
      <c r="B996" s="65" t="s">
        <v>1971</v>
      </c>
      <c r="C996" s="278" t="s">
        <v>1972</v>
      </c>
      <c r="D996" s="192">
        <v>0</v>
      </c>
      <c r="E996" s="192"/>
      <c r="F996" s="71" t="str">
        <f t="shared" si="169"/>
        <v>-</v>
      </c>
    </row>
    <row r="997" spans="1:6" ht="12.75" customHeight="1" x14ac:dyDescent="0.2">
      <c r="A997" s="70">
        <v>54721</v>
      </c>
      <c r="B997" s="65" t="s">
        <v>1973</v>
      </c>
      <c r="C997" s="278" t="s">
        <v>1974</v>
      </c>
      <c r="D997" s="192">
        <v>0</v>
      </c>
      <c r="E997" s="192"/>
      <c r="F997" s="71" t="str">
        <f t="shared" si="169"/>
        <v>-</v>
      </c>
    </row>
    <row r="998" spans="1:6" ht="12.75" customHeight="1" x14ac:dyDescent="0.2">
      <c r="A998" s="70">
        <v>54722</v>
      </c>
      <c r="B998" s="65" t="s">
        <v>1975</v>
      </c>
      <c r="C998" s="278" t="s">
        <v>1976</v>
      </c>
      <c r="D998" s="192">
        <v>0</v>
      </c>
      <c r="E998" s="192"/>
      <c r="F998" s="71" t="str">
        <f t="shared" si="169"/>
        <v>-</v>
      </c>
    </row>
    <row r="999" spans="1:6" ht="12.75" customHeight="1" x14ac:dyDescent="0.2">
      <c r="A999" s="70">
        <v>54731</v>
      </c>
      <c r="B999" s="65" t="s">
        <v>1977</v>
      </c>
      <c r="C999" s="278" t="s">
        <v>1978</v>
      </c>
      <c r="D999" s="192">
        <v>0</v>
      </c>
      <c r="E999" s="192"/>
      <c r="F999" s="71" t="str">
        <f t="shared" si="169"/>
        <v>-</v>
      </c>
    </row>
    <row r="1000" spans="1:6" ht="12.75" customHeight="1" x14ac:dyDescent="0.2">
      <c r="A1000" s="70">
        <v>54732</v>
      </c>
      <c r="B1000" s="65" t="s">
        <v>1979</v>
      </c>
      <c r="C1000" s="278" t="s">
        <v>1980</v>
      </c>
      <c r="D1000" s="192">
        <v>0</v>
      </c>
      <c r="E1000" s="192"/>
      <c r="F1000" s="71" t="str">
        <f t="shared" si="169"/>
        <v>-</v>
      </c>
    </row>
    <row r="1001" spans="1:6" ht="12.75" customHeight="1" x14ac:dyDescent="0.2">
      <c r="A1001" s="70">
        <v>54741</v>
      </c>
      <c r="B1001" s="65" t="s">
        <v>1981</v>
      </c>
      <c r="C1001" s="278" t="s">
        <v>1982</v>
      </c>
      <c r="D1001" s="192">
        <v>0</v>
      </c>
      <c r="E1001" s="192"/>
      <c r="F1001" s="71" t="str">
        <f t="shared" si="169"/>
        <v>-</v>
      </c>
    </row>
    <row r="1002" spans="1:6" ht="12.75" customHeight="1" x14ac:dyDescent="0.2">
      <c r="A1002" s="70">
        <v>54742</v>
      </c>
      <c r="B1002" s="65" t="s">
        <v>1983</v>
      </c>
      <c r="C1002" s="278" t="s">
        <v>1984</v>
      </c>
      <c r="D1002" s="192">
        <v>0</v>
      </c>
      <c r="E1002" s="192"/>
      <c r="F1002" s="71" t="str">
        <f t="shared" si="169"/>
        <v>-</v>
      </c>
    </row>
    <row r="1003" spans="1:6" ht="24" x14ac:dyDescent="0.2">
      <c r="A1003" s="70">
        <v>54751</v>
      </c>
      <c r="B1003" s="65" t="s">
        <v>1985</v>
      </c>
      <c r="C1003" s="278" t="s">
        <v>1986</v>
      </c>
      <c r="D1003" s="192">
        <v>0</v>
      </c>
      <c r="E1003" s="192"/>
      <c r="F1003" s="71" t="str">
        <f t="shared" si="169"/>
        <v>-</v>
      </c>
    </row>
    <row r="1004" spans="1:6" ht="24" x14ac:dyDescent="0.2">
      <c r="A1004" s="70">
        <v>54752</v>
      </c>
      <c r="B1004" s="65" t="s">
        <v>1987</v>
      </c>
      <c r="C1004" s="278" t="s">
        <v>1988</v>
      </c>
      <c r="D1004" s="192">
        <v>0</v>
      </c>
      <c r="E1004" s="192"/>
      <c r="F1004" s="71" t="str">
        <f t="shared" si="169"/>
        <v>-</v>
      </c>
    </row>
    <row r="1005" spans="1:6" ht="24" x14ac:dyDescent="0.2">
      <c r="A1005" s="70">
        <v>54761</v>
      </c>
      <c r="B1005" s="65" t="s">
        <v>1989</v>
      </c>
      <c r="C1005" s="278" t="s">
        <v>1990</v>
      </c>
      <c r="D1005" s="192">
        <v>0</v>
      </c>
      <c r="E1005" s="192"/>
      <c r="F1005" s="71" t="str">
        <f t="shared" si="169"/>
        <v>-</v>
      </c>
    </row>
    <row r="1006" spans="1:6" ht="24" x14ac:dyDescent="0.2">
      <c r="A1006" s="70">
        <v>54762</v>
      </c>
      <c r="B1006" s="65" t="s">
        <v>1991</v>
      </c>
      <c r="C1006" s="278" t="s">
        <v>1992</v>
      </c>
      <c r="D1006" s="192">
        <v>0</v>
      </c>
      <c r="E1006" s="192"/>
      <c r="F1006" s="71" t="str">
        <f t="shared" si="169"/>
        <v>-</v>
      </c>
    </row>
    <row r="1007" spans="1:6" ht="24" x14ac:dyDescent="0.2">
      <c r="A1007" s="70">
        <v>54771</v>
      </c>
      <c r="B1007" s="65" t="s">
        <v>1993</v>
      </c>
      <c r="C1007" s="278" t="s">
        <v>1994</v>
      </c>
      <c r="D1007" s="192">
        <v>0</v>
      </c>
      <c r="E1007" s="192"/>
      <c r="F1007" s="71" t="str">
        <f t="shared" ref="F1007:F1009" si="172">IF(D1007&lt;&gt;0,IF(E1007/D1007&gt;=100,"&gt;&gt;100",E1007/D1007*100),"-")</f>
        <v>-</v>
      </c>
    </row>
    <row r="1008" spans="1:6" ht="24" x14ac:dyDescent="0.2">
      <c r="A1008" s="70">
        <v>54772</v>
      </c>
      <c r="B1008" s="65" t="s">
        <v>1995</v>
      </c>
      <c r="C1008" s="278" t="s">
        <v>1996</v>
      </c>
      <c r="D1008" s="192">
        <v>0</v>
      </c>
      <c r="E1008" s="192"/>
      <c r="F1008" s="71" t="str">
        <f t="shared" si="172"/>
        <v>-</v>
      </c>
    </row>
    <row r="1009" spans="1:6" ht="24" x14ac:dyDescent="0.2">
      <c r="A1009" s="73">
        <v>55312</v>
      </c>
      <c r="B1009" s="65" t="s">
        <v>1997</v>
      </c>
      <c r="C1009" s="279" t="s">
        <v>1998</v>
      </c>
      <c r="D1009" s="193">
        <v>0</v>
      </c>
      <c r="E1009" s="193"/>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7"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1425675.23</v>
      </c>
      <c r="E6" s="180">
        <f t="shared" si="0"/>
        <v>1287069.3900000001</v>
      </c>
      <c r="F6" s="181">
        <f t="shared" ref="F6:F298" si="1">IF(D6&gt;0,IF(E6/D6&gt;=100,"&gt;&gt;100",E6/D6*100),"-")</f>
        <v>90.277881169331962</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436846.07</v>
      </c>
      <c r="E7" s="79">
        <f t="shared" si="2"/>
        <v>435077.73</v>
      </c>
      <c r="F7" s="71">
        <f t="shared" si="1"/>
        <v>99.595202951007437</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167950.2</v>
      </c>
      <c r="E8" s="79">
        <f>E9+E10-E11</f>
        <v>167950.2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167950.2</v>
      </c>
      <c r="E9" s="192">
        <v>167950.2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105026.99</v>
      </c>
      <c r="E12" s="79">
        <f t="shared" si="3"/>
        <v>103258.65</v>
      </c>
      <c r="F12" s="71">
        <f t="shared" si="1"/>
        <v>98.316299457882195</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104359.66</v>
      </c>
      <c r="E13" s="79">
        <f t="shared" si="4"/>
        <v>102868.81</v>
      </c>
      <c r="F13" s="71">
        <f t="shared" si="1"/>
        <v>98.571430761656359</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119268.16</v>
      </c>
      <c r="E15" s="192">
        <v>119268.16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14908.5</v>
      </c>
      <c r="E18" s="192">
        <v>16399.349999999999</v>
      </c>
      <c r="F18" s="71">
        <f t="shared" si="1"/>
        <v>109.99999999999999</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667.32999999999993</v>
      </c>
      <c r="E19" s="79">
        <f t="shared" si="5"/>
        <v>389.84000000000015</v>
      </c>
      <c r="F19" s="71">
        <f t="shared" si="1"/>
        <v>58.417874215155955</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3394.71</v>
      </c>
      <c r="E20" s="192">
        <v>3394.71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2727.38</v>
      </c>
      <c r="E28" s="192">
        <v>3004.87</v>
      </c>
      <c r="F28" s="71">
        <f t="shared" si="1"/>
        <v>110.17423314682955</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1141.8699999999999</v>
      </c>
      <c r="E54" s="192">
        <v>1141.8699999999999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1141.8699999999999</v>
      </c>
      <c r="E55" s="192">
        <v>1141.8699999999999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163868.88</v>
      </c>
      <c r="E63" s="79">
        <f>SUM(E64:E68)</f>
        <v>163868.88</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146682.57</v>
      </c>
      <c r="E64" s="192">
        <v>146682.57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17186.310000000001</v>
      </c>
      <c r="E67" s="192">
        <v>17186.310000000001</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988829.16</v>
      </c>
      <c r="E69" s="79">
        <f>E70+E82+E88+E119+E135+E147+E165+E171</f>
        <v>851991.66</v>
      </c>
      <c r="F69" s="71">
        <f t="shared" si="1"/>
        <v>86.161664164515543</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988829.16</v>
      </c>
      <c r="E147" s="79">
        <f t="shared" si="24"/>
        <v>851991.66</v>
      </c>
      <c r="F147" s="71">
        <f t="shared" si="1"/>
        <v>86.161664164515543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929754.01</v>
      </c>
      <c r="E161" s="192">
        <v>838918.39</v>
      </c>
      <c r="F161" s="71">
        <f t="shared" si="1"/>
        <v>90.230144853045587</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59075.15</v>
      </c>
      <c r="E162" s="192">
        <v>13073.27</v>
      </c>
      <c r="F162" s="71">
        <f t="shared" si="1"/>
        <v>22.129897257984112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1425675.23</v>
      </c>
      <c r="E176" s="79">
        <f>E177+E251</f>
        <v>1287069.3900000001</v>
      </c>
      <c r="F176" s="71">
        <f t="shared" si="1"/>
        <v>90.277881169331962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676204.36</v>
      </c>
      <c r="E177" s="79">
        <f>E178+E197+E203+E219+E247+E248</f>
        <v>637913.44999999995</v>
      </c>
      <c r="F177" s="71">
        <f t="shared" si="1"/>
        <v>94.337376055960348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8065.9500000000007</v>
      </c>
      <c r="E178" s="79">
        <f>SUM(E179:E181)+E185+E186+SUM(E194:E196)</f>
        <v>8313.43</v>
      </c>
      <c r="F178" s="71">
        <f t="shared" si="1"/>
        <v>103.06820647288913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5412.1</v>
      </c>
      <c r="E179" s="192">
        <v>5422.71</v>
      </c>
      <c r="F179" s="71">
        <f t="shared" si="1"/>
        <v>100.19604220173315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1126.6199999999999</v>
      </c>
      <c r="E180" s="192">
        <v>1432.5</v>
      </c>
      <c r="F180" s="71">
        <f t="shared" si="1"/>
        <v>127.15023699206478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1527.23</v>
      </c>
      <c r="E196" s="192">
        <v>1458.22</v>
      </c>
      <c r="F196" s="71">
        <f t="shared" si="1"/>
        <v>95.481361680951792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490844.17</v>
      </c>
      <c r="E197" s="79">
        <f>SUM(E198:E202)</f>
        <v>480161.2</v>
      </c>
      <c r="F197" s="71">
        <f t="shared" si="1"/>
        <v>97.823551617206746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490844.17</v>
      </c>
      <c r="E201" s="192">
        <v>480161.2</v>
      </c>
      <c r="F201" s="71">
        <f t="shared" si="30"/>
        <v>97.823551617206746</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177294.24</v>
      </c>
      <c r="E247" s="192">
        <v>149438.82</v>
      </c>
      <c r="F247" s="71">
        <f>IF(D247&gt;0,IF(E247/D247&gt;=100,"&gt;&gt;100",E247/D247*100),"-")</f>
        <v>84.288592793539152</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749470.87</v>
      </c>
      <c r="E251" s="79">
        <f>+E252+E255-E264+E274+E291</f>
        <v>649155.94000000006</v>
      </c>
      <c r="F251" s="71">
        <f t="shared" si="1"/>
        <v>86.615232957619824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105026.98</v>
      </c>
      <c r="E252" s="79">
        <f>E253-E254</f>
        <v>103258.64</v>
      </c>
      <c r="F252" s="71">
        <f t="shared" si="1"/>
        <v>98.316299297570978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105026.98</v>
      </c>
      <c r="E253" s="192">
        <v>103258.64</v>
      </c>
      <c r="F253" s="71">
        <f t="shared" si="1"/>
        <v>98.316299297570978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221169.73</v>
      </c>
      <c r="E255" s="79">
        <f>E256-E260</f>
        <v>304925.38</v>
      </c>
      <c r="F255" s="71">
        <f t="shared" si="1"/>
        <v>137.86940012089357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221169.73</v>
      </c>
      <c r="E256" s="79">
        <f>SUM(E257:E259)</f>
        <v>304925.38</v>
      </c>
      <c r="F256" s="71">
        <f t="shared" si="1"/>
        <v>137.86940012089357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221169.73</v>
      </c>
      <c r="E257" s="192">
        <v>304925.38</v>
      </c>
      <c r="F257" s="71">
        <f t="shared" si="1"/>
        <v>137.86940012089357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423274.16</v>
      </c>
      <c r="E274" s="79">
        <f>SUM(E275:E277)+SUM(E286:E290)</f>
        <v>240971.92</v>
      </c>
      <c r="F274" s="71">
        <f t="shared" si="1"/>
        <v>56.93045849999443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423274.16</v>
      </c>
      <c r="E288" s="192">
        <v>240971.92</v>
      </c>
      <c r="F288" s="71">
        <f t="shared" si="39"/>
        <v>56.93045849999443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0</v>
      </c>
      <c r="E302" s="192">
        <v>36861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988829.16</v>
      </c>
      <c r="E303" s="192">
        <v>815130.66</v>
      </c>
      <c r="F303" s="71">
        <f t="shared" si="43"/>
        <v>82.433922154965572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59075.15</v>
      </c>
      <c r="E335" s="192">
        <v>13073.27</v>
      </c>
      <c r="F335" s="71">
        <f t="shared" si="43"/>
        <v>22.129897257984112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0</v>
      </c>
      <c r="E336" s="192">
        <v>106.25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8065.95</v>
      </c>
      <c r="E337" s="192">
        <v>8207.18</v>
      </c>
      <c r="F337" s="71">
        <f t="shared" si="43"/>
        <v>101.75094068274662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490844.17</v>
      </c>
      <c r="E339" s="192">
        <v>480161.2</v>
      </c>
      <c r="F339" s="71">
        <f t="shared" si="43"/>
        <v>97.823551617206746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177294.24</v>
      </c>
      <c r="E379" s="192">
        <v>149438.82</v>
      </c>
      <c r="F379" s="71">
        <f t="shared" si="44"/>
        <v>84.288592793539152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84" sqref="E8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72354.990000000005</v>
      </c>
      <c r="E82" s="60">
        <f t="shared" si="16"/>
        <v>86137.16</v>
      </c>
      <c r="F82" s="45">
        <f t="shared" si="1"/>
        <v>119.04798825899914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72354.990000000005</v>
      </c>
      <c r="E83" s="194">
        <v>86137.16</v>
      </c>
      <c r="F83" s="45">
        <f t="shared" si="1"/>
        <v>119.04798825899914</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72354.990000000005</v>
      </c>
      <c r="E141" s="81">
        <f t="shared" si="28"/>
        <v>86137.16</v>
      </c>
      <c r="F141" s="61">
        <f t="shared" si="1"/>
        <v>119.04798825899914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0" workbookViewId="0">
      <selection activeCell="E14" sqref="E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21102.16</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21102.16</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21102.16</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c r="E9" s="195">
        <v>1768.34</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c r="E13" s="199">
        <v>19333.82</v>
      </c>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676204.36</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110137.67</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89454.09</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66553.740000000005</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17315.62</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5584.73</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0</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20683.580000000002</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148428.58000000002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89206.610000000015</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66543.13</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17009.740000000002</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5653.74</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10682.97</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48539</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637913.44999999995</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637913.44999999995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8313.43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480161.2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149438.82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49624</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3495</v>
      </c>
      <c r="D293" s="95"/>
      <c r="E293" s="51">
        <f t="shared" si="17"/>
        <v>0</v>
      </c>
      <c r="F293" s="51">
        <f t="shared" si="18"/>
        <v>1</v>
      </c>
      <c r="G293" s="51"/>
      <c r="H293" s="51"/>
      <c r="I293" s="51"/>
      <c r="J293" s="51"/>
      <c r="K293" s="51"/>
      <c r="L293" s="51">
        <f>IF(AND(J3="DA",MAX('PR-RAS'!D653:D655)=0,MIN('PR-RAS'!D653:D655)=0),1,0)</f>
        <v>1</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APOS KC</cp:lastModifiedBy>
  <cp:lastPrinted>2026-01-30T12:17:58Z</cp:lastPrinted>
  <dcterms:created xsi:type="dcterms:W3CDTF">2022-04-01T05:14:30Z</dcterms:created>
  <dcterms:modified xsi:type="dcterms:W3CDTF">2026-01-30T12:18:03Z</dcterms:modified>
</cp:coreProperties>
</file>